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820" firstSheet="1" activeTab="1"/>
  </bookViews>
  <sheets>
    <sheet name="LISTS" sheetId="29" state="hidden" r:id="rId1"/>
    <sheet name="Area Team Chart" sheetId="7" r:id="rId2"/>
    <sheet name="Area Team data" sheetId="4" state="hidden" r:id="rId3"/>
    <sheet name="London Chart" sheetId="10" r:id="rId4"/>
    <sheet name="London data" sheetId="1" state="hidden" r:id="rId5"/>
    <sheet name="Midlands Chart" sheetId="36" r:id="rId6"/>
    <sheet name="Midlands data" sheetId="37" state="hidden" r:id="rId7"/>
    <sheet name="North Chart" sheetId="34" r:id="rId8"/>
    <sheet name="North data" sheetId="35" state="hidden" r:id="rId9"/>
    <sheet name="South Chart" sheetId="38" r:id="rId10"/>
    <sheet name="South data" sheetId="39" state="hidden" r:id="rId11"/>
  </sheets>
  <definedNames>
    <definedName name="_xlnm._FilterDatabase" localSheetId="2" hidden="1">'Area Team data'!$A$2:$J$29</definedName>
    <definedName name="_xlnm._FilterDatabase" localSheetId="0" hidden="1">LISTS!$A$1:$G$1</definedName>
    <definedName name="_xlnm._FilterDatabase" localSheetId="6" hidden="1">'Midlands data'!$A$2:$K$63</definedName>
    <definedName name="_xlnm._FilterDatabase" localSheetId="10" hidden="1">'South data'!$A$2:$K$54</definedName>
    <definedName name="London">LISTS!$A$2:$A$34</definedName>
    <definedName name="MidlandsEast">LISTS!$C$2:$C$63</definedName>
    <definedName name="North">LISTS!$E$2:$E$66</definedName>
    <definedName name="South">LISTS!$G$2:$G$52</definedName>
  </definedNames>
  <calcPr calcId="145621"/>
</workbook>
</file>

<file path=xl/calcChain.xml><?xml version="1.0" encoding="utf-8"?>
<calcChain xmlns="http://schemas.openxmlformats.org/spreadsheetml/2006/main">
  <c r="K4" i="39" l="1"/>
  <c r="K5" i="39"/>
  <c r="K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3" i="39"/>
  <c r="K4" i="35"/>
  <c r="K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59" i="35"/>
  <c r="K60" i="35"/>
  <c r="K61" i="35"/>
  <c r="K62" i="35"/>
  <c r="K63" i="35"/>
  <c r="K64" i="35"/>
  <c r="K65" i="35"/>
  <c r="K66" i="35"/>
  <c r="K3" i="35"/>
  <c r="K4" i="37"/>
  <c r="K5" i="37"/>
  <c r="K6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3" i="37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" i="1"/>
  <c r="H55" i="37" l="1"/>
  <c r="H41" i="37"/>
  <c r="H13" i="37"/>
  <c r="H33" i="37"/>
  <c r="H40" i="37"/>
  <c r="H43" i="37"/>
  <c r="H48" i="37"/>
  <c r="H61" i="37"/>
  <c r="H15" i="37"/>
  <c r="H31" i="37"/>
  <c r="H46" i="37"/>
  <c r="H20" i="37"/>
  <c r="H9" i="37"/>
  <c r="H25" i="37"/>
  <c r="H56" i="37"/>
  <c r="H24" i="37"/>
  <c r="H8" i="37"/>
  <c r="H5" i="37"/>
  <c r="H10" i="37"/>
  <c r="H42" i="37"/>
  <c r="H60" i="37"/>
  <c r="H29" i="37"/>
  <c r="H35" i="37"/>
  <c r="H49" i="37"/>
  <c r="B31" i="4" l="1"/>
  <c r="J3" i="1" l="1"/>
  <c r="J26" i="1"/>
  <c r="I26" i="1"/>
  <c r="H26" i="1"/>
  <c r="E69" i="35" l="1"/>
  <c r="H58" i="37" l="1"/>
  <c r="H14" i="37"/>
  <c r="H52" i="37"/>
  <c r="H34" i="37"/>
  <c r="H17" i="37"/>
  <c r="H16" i="37"/>
  <c r="H6" i="37"/>
  <c r="H50" i="37"/>
  <c r="H12" i="37"/>
  <c r="H26" i="37"/>
  <c r="H22" i="37"/>
  <c r="H45" i="37"/>
  <c r="H23" i="37"/>
  <c r="H37" i="37"/>
  <c r="H4" i="37"/>
  <c r="H18" i="37"/>
  <c r="H51" i="37"/>
  <c r="H19" i="37"/>
  <c r="H47" i="37"/>
  <c r="H59" i="37"/>
  <c r="H53" i="37"/>
  <c r="H57" i="37"/>
  <c r="H30" i="37"/>
  <c r="H36" i="37"/>
  <c r="H39" i="37"/>
  <c r="H44" i="37"/>
  <c r="H7" i="37"/>
  <c r="H28" i="37"/>
  <c r="H32" i="37"/>
  <c r="H27" i="37"/>
  <c r="H11" i="37"/>
  <c r="H62" i="37"/>
  <c r="H54" i="37"/>
  <c r="H38" i="37"/>
  <c r="H63" i="37"/>
  <c r="H21" i="37"/>
  <c r="H3" i="37"/>
  <c r="C69" i="35" l="1"/>
  <c r="B69" i="35"/>
  <c r="J51" i="37" l="1"/>
  <c r="E54" i="39" l="1"/>
  <c r="F54" i="39"/>
  <c r="C54" i="39"/>
  <c r="B54" i="39"/>
  <c r="H14" i="39"/>
  <c r="I14" i="39"/>
  <c r="J14" i="39"/>
  <c r="H11" i="39"/>
  <c r="I11" i="39"/>
  <c r="J11" i="39"/>
  <c r="H28" i="39"/>
  <c r="I28" i="39"/>
  <c r="J28" i="39"/>
  <c r="H12" i="39"/>
  <c r="I12" i="39"/>
  <c r="J12" i="39"/>
  <c r="H6" i="39"/>
  <c r="I6" i="39"/>
  <c r="J6" i="39"/>
  <c r="H7" i="39"/>
  <c r="I7" i="39"/>
  <c r="J7" i="39"/>
  <c r="H33" i="39"/>
  <c r="I33" i="39"/>
  <c r="J33" i="39"/>
  <c r="H27" i="39"/>
  <c r="I27" i="39"/>
  <c r="J27" i="39"/>
  <c r="H19" i="39"/>
  <c r="I19" i="39"/>
  <c r="J19" i="39"/>
  <c r="H36" i="39"/>
  <c r="I36" i="39"/>
  <c r="J36" i="39"/>
  <c r="H46" i="39"/>
  <c r="I46" i="39"/>
  <c r="J46" i="39"/>
  <c r="H45" i="39"/>
  <c r="I45" i="39"/>
  <c r="J45" i="39"/>
  <c r="H43" i="39"/>
  <c r="I43" i="39"/>
  <c r="J43" i="39"/>
  <c r="H41" i="39"/>
  <c r="I41" i="39"/>
  <c r="J41" i="39"/>
  <c r="H35" i="39"/>
  <c r="I35" i="39"/>
  <c r="J35" i="39"/>
  <c r="H26" i="39"/>
  <c r="I26" i="39"/>
  <c r="J26" i="39"/>
  <c r="H4" i="39"/>
  <c r="I4" i="39"/>
  <c r="J4" i="39"/>
  <c r="H17" i="39"/>
  <c r="I17" i="39"/>
  <c r="J17" i="39"/>
  <c r="H9" i="39"/>
  <c r="I9" i="39"/>
  <c r="J9" i="39"/>
  <c r="H22" i="39"/>
  <c r="I22" i="39"/>
  <c r="J22" i="39"/>
  <c r="H44" i="39"/>
  <c r="I44" i="39"/>
  <c r="J44" i="39"/>
  <c r="H39" i="39"/>
  <c r="I39" i="39"/>
  <c r="J39" i="39"/>
  <c r="H50" i="39"/>
  <c r="I50" i="39"/>
  <c r="J50" i="39"/>
  <c r="H16" i="39"/>
  <c r="I16" i="39"/>
  <c r="J16" i="39"/>
  <c r="H15" i="39"/>
  <c r="I15" i="39"/>
  <c r="J15" i="39"/>
  <c r="H38" i="39"/>
  <c r="I38" i="39"/>
  <c r="J38" i="39"/>
  <c r="H5" i="39"/>
  <c r="I5" i="39"/>
  <c r="J5" i="39"/>
  <c r="H24" i="39"/>
  <c r="I24" i="39"/>
  <c r="J24" i="39"/>
  <c r="H40" i="39"/>
  <c r="I40" i="39"/>
  <c r="J40" i="39"/>
  <c r="H51" i="39"/>
  <c r="I51" i="39"/>
  <c r="J51" i="39"/>
  <c r="H21" i="39"/>
  <c r="I21" i="39"/>
  <c r="J21" i="39"/>
  <c r="H13" i="39"/>
  <c r="I13" i="39"/>
  <c r="J13" i="39"/>
  <c r="H18" i="39"/>
  <c r="I18" i="39"/>
  <c r="J18" i="39"/>
  <c r="H8" i="39"/>
  <c r="I8" i="39"/>
  <c r="J8" i="39"/>
  <c r="H3" i="39"/>
  <c r="I3" i="39"/>
  <c r="J3" i="39"/>
  <c r="H48" i="39"/>
  <c r="I48" i="39"/>
  <c r="J48" i="39"/>
  <c r="H52" i="39"/>
  <c r="I52" i="39"/>
  <c r="J52" i="39"/>
  <c r="H34" i="39"/>
  <c r="I34" i="39"/>
  <c r="J34" i="39"/>
  <c r="H47" i="39"/>
  <c r="I47" i="39"/>
  <c r="J47" i="39"/>
  <c r="H25" i="39"/>
  <c r="I25" i="39"/>
  <c r="J25" i="39"/>
  <c r="H31" i="39"/>
  <c r="I31" i="39"/>
  <c r="J31" i="39"/>
  <c r="H29" i="39"/>
  <c r="I29" i="39"/>
  <c r="J29" i="39"/>
  <c r="H10" i="39"/>
  <c r="I10" i="39"/>
  <c r="J10" i="39"/>
  <c r="H32" i="39"/>
  <c r="I32" i="39"/>
  <c r="J32" i="39"/>
  <c r="H37" i="39"/>
  <c r="I37" i="39"/>
  <c r="J37" i="39"/>
  <c r="H20" i="39"/>
  <c r="I20" i="39"/>
  <c r="J20" i="39"/>
  <c r="H42" i="39"/>
  <c r="I42" i="39"/>
  <c r="J42" i="39"/>
  <c r="H49" i="39"/>
  <c r="I49" i="39"/>
  <c r="J49" i="39"/>
  <c r="H23" i="39"/>
  <c r="I23" i="39"/>
  <c r="J23" i="39"/>
  <c r="J30" i="39"/>
  <c r="I30" i="39"/>
  <c r="H30" i="39"/>
  <c r="E65" i="37"/>
  <c r="F65" i="37"/>
  <c r="C65" i="37"/>
  <c r="B65" i="37"/>
  <c r="I59" i="37"/>
  <c r="J59" i="37"/>
  <c r="I12" i="37"/>
  <c r="J12" i="37"/>
  <c r="I43" i="37"/>
  <c r="J43" i="37"/>
  <c r="I56" i="37"/>
  <c r="J56" i="37"/>
  <c r="I42" i="37"/>
  <c r="J42" i="37"/>
  <c r="I50" i="37"/>
  <c r="J50" i="37"/>
  <c r="I7" i="37"/>
  <c r="J7" i="37"/>
  <c r="I9" i="37"/>
  <c r="J9" i="37"/>
  <c r="I47" i="37"/>
  <c r="J47" i="37"/>
  <c r="I52" i="37"/>
  <c r="J52" i="37"/>
  <c r="I58" i="37"/>
  <c r="J58" i="37"/>
  <c r="I39" i="37"/>
  <c r="J39" i="37"/>
  <c r="I34" i="37"/>
  <c r="J34" i="37"/>
  <c r="I18" i="37"/>
  <c r="J18" i="37"/>
  <c r="I28" i="37"/>
  <c r="J28" i="37"/>
  <c r="I25" i="37"/>
  <c r="J25" i="37"/>
  <c r="I37" i="37"/>
  <c r="J37" i="37"/>
  <c r="I10" i="37"/>
  <c r="J10" i="37"/>
  <c r="I29" i="37"/>
  <c r="J29" i="37"/>
  <c r="I35" i="37"/>
  <c r="J35" i="37"/>
  <c r="I23" i="37"/>
  <c r="J23" i="37"/>
  <c r="I13" i="37"/>
  <c r="J13" i="37"/>
  <c r="I57" i="37"/>
  <c r="J57" i="37"/>
  <c r="I20" i="37"/>
  <c r="J20" i="37"/>
  <c r="I61" i="37"/>
  <c r="J61" i="37"/>
  <c r="I45" i="37"/>
  <c r="J45" i="37"/>
  <c r="I21" i="37"/>
  <c r="J21" i="37"/>
  <c r="I17" i="37"/>
  <c r="J17" i="37"/>
  <c r="I63" i="37"/>
  <c r="J63" i="37"/>
  <c r="I3" i="37"/>
  <c r="J3" i="37"/>
  <c r="I54" i="37"/>
  <c r="J54" i="37"/>
  <c r="I27" i="37"/>
  <c r="J27" i="37"/>
  <c r="I32" i="37"/>
  <c r="J32" i="37"/>
  <c r="I22" i="37"/>
  <c r="J22" i="37"/>
  <c r="I30" i="37"/>
  <c r="J30" i="37"/>
  <c r="I46" i="37"/>
  <c r="J46" i="37"/>
  <c r="I11" i="37"/>
  <c r="J11" i="37"/>
  <c r="I41" i="37"/>
  <c r="J41" i="37"/>
  <c r="I53" i="37"/>
  <c r="J53" i="37"/>
  <c r="I8" i="37"/>
  <c r="J8" i="37"/>
  <c r="I15" i="37"/>
  <c r="J15" i="37"/>
  <c r="I31" i="37"/>
  <c r="J31" i="37"/>
  <c r="I60" i="37"/>
  <c r="J60" i="37"/>
  <c r="I40" i="37"/>
  <c r="J40" i="37"/>
  <c r="I49" i="37"/>
  <c r="J49" i="37"/>
  <c r="I51" i="37"/>
  <c r="I14" i="37"/>
  <c r="J14" i="37"/>
  <c r="I44" i="37"/>
  <c r="J44" i="37"/>
  <c r="I6" i="37"/>
  <c r="J6" i="37"/>
  <c r="I16" i="37"/>
  <c r="J16" i="37"/>
  <c r="I24" i="37"/>
  <c r="J24" i="37"/>
  <c r="I48" i="37"/>
  <c r="J48" i="37"/>
  <c r="I55" i="37"/>
  <c r="J55" i="37"/>
  <c r="I62" i="37"/>
  <c r="J62" i="37"/>
  <c r="I19" i="37"/>
  <c r="J19" i="37"/>
  <c r="I26" i="37"/>
  <c r="J26" i="37"/>
  <c r="I33" i="37"/>
  <c r="J33" i="37"/>
  <c r="I4" i="37"/>
  <c r="J4" i="37"/>
  <c r="I5" i="37"/>
  <c r="J5" i="37"/>
  <c r="I36" i="37"/>
  <c r="J36" i="37"/>
  <c r="J38" i="37"/>
  <c r="I38" i="37"/>
  <c r="F69" i="35"/>
  <c r="H11" i="35"/>
  <c r="I11" i="35"/>
  <c r="J11" i="35"/>
  <c r="H17" i="35"/>
  <c r="I17" i="35"/>
  <c r="J17" i="35"/>
  <c r="H54" i="35"/>
  <c r="I54" i="35"/>
  <c r="J54" i="35"/>
  <c r="H49" i="35"/>
  <c r="I49" i="35"/>
  <c r="J49" i="35"/>
  <c r="H36" i="35"/>
  <c r="I36" i="35"/>
  <c r="J36" i="35"/>
  <c r="H58" i="35"/>
  <c r="I58" i="35"/>
  <c r="J58" i="35"/>
  <c r="H29" i="35"/>
  <c r="I29" i="35"/>
  <c r="J29" i="35"/>
  <c r="H45" i="35"/>
  <c r="I45" i="35"/>
  <c r="J45" i="35"/>
  <c r="H37" i="35"/>
  <c r="I37" i="35"/>
  <c r="J37" i="35"/>
  <c r="H61" i="35"/>
  <c r="I61" i="35"/>
  <c r="J61" i="35"/>
  <c r="H53" i="35"/>
  <c r="I53" i="35"/>
  <c r="J53" i="35"/>
  <c r="H21" i="35"/>
  <c r="I21" i="35"/>
  <c r="J21" i="35"/>
  <c r="H46" i="35"/>
  <c r="I46" i="35"/>
  <c r="J46" i="35"/>
  <c r="H28" i="35"/>
  <c r="I28" i="35"/>
  <c r="J28" i="35"/>
  <c r="H15" i="35"/>
  <c r="I15" i="35"/>
  <c r="J15" i="35"/>
  <c r="H5" i="35"/>
  <c r="I5" i="35"/>
  <c r="J5" i="35"/>
  <c r="H4" i="35"/>
  <c r="I4" i="35"/>
  <c r="J4" i="35"/>
  <c r="H56" i="35"/>
  <c r="I56" i="35"/>
  <c r="J56" i="35"/>
  <c r="H50" i="35"/>
  <c r="I50" i="35"/>
  <c r="J50" i="35"/>
  <c r="H27" i="35"/>
  <c r="I27" i="35"/>
  <c r="J27" i="35"/>
  <c r="H13" i="35"/>
  <c r="I13" i="35"/>
  <c r="J13" i="35"/>
  <c r="H7" i="35"/>
  <c r="I7" i="35"/>
  <c r="J7" i="35"/>
  <c r="H41" i="35"/>
  <c r="I41" i="35"/>
  <c r="J41" i="35"/>
  <c r="H10" i="35"/>
  <c r="I10" i="35"/>
  <c r="J10" i="35"/>
  <c r="H31" i="35"/>
  <c r="I31" i="35"/>
  <c r="J31" i="35"/>
  <c r="H66" i="35"/>
  <c r="I66" i="35"/>
  <c r="J66" i="35"/>
  <c r="H39" i="35"/>
  <c r="I39" i="35"/>
  <c r="J39" i="35"/>
  <c r="H47" i="35"/>
  <c r="I47" i="35"/>
  <c r="J47" i="35"/>
  <c r="H26" i="35"/>
  <c r="I26" i="35"/>
  <c r="J26" i="35"/>
  <c r="H64" i="35"/>
  <c r="I64" i="35"/>
  <c r="J64" i="35"/>
  <c r="H32" i="35"/>
  <c r="I32" i="35"/>
  <c r="J32" i="35"/>
  <c r="H62" i="35"/>
  <c r="I62" i="35"/>
  <c r="J62" i="35"/>
  <c r="H23" i="35"/>
  <c r="I23" i="35"/>
  <c r="J23" i="35"/>
  <c r="H63" i="35"/>
  <c r="I63" i="35"/>
  <c r="J63" i="35"/>
  <c r="H60" i="35"/>
  <c r="I60" i="35"/>
  <c r="J60" i="35"/>
  <c r="H48" i="35"/>
  <c r="I48" i="35"/>
  <c r="J48" i="35"/>
  <c r="H44" i="35"/>
  <c r="I44" i="35"/>
  <c r="J44" i="35"/>
  <c r="H24" i="35"/>
  <c r="I24" i="35"/>
  <c r="J24" i="35"/>
  <c r="H19" i="35"/>
  <c r="I19" i="35"/>
  <c r="J19" i="35"/>
  <c r="H43" i="35"/>
  <c r="I43" i="35"/>
  <c r="J43" i="35"/>
  <c r="H18" i="35"/>
  <c r="I18" i="35"/>
  <c r="J18" i="35"/>
  <c r="H35" i="35"/>
  <c r="I35" i="35"/>
  <c r="J35" i="35"/>
  <c r="H52" i="35"/>
  <c r="I52" i="35"/>
  <c r="J52" i="35"/>
  <c r="H25" i="35"/>
  <c r="I25" i="35"/>
  <c r="J25" i="35"/>
  <c r="H3" i="35"/>
  <c r="I3" i="35"/>
  <c r="J3" i="35"/>
  <c r="H16" i="35"/>
  <c r="I16" i="35"/>
  <c r="J16" i="35"/>
  <c r="H14" i="35"/>
  <c r="I14" i="35"/>
  <c r="J14" i="35"/>
  <c r="H42" i="35"/>
  <c r="I42" i="35"/>
  <c r="J42" i="35"/>
  <c r="H8" i="35"/>
  <c r="I8" i="35"/>
  <c r="J8" i="35"/>
  <c r="H55" i="35"/>
  <c r="I55" i="35"/>
  <c r="J55" i="35"/>
  <c r="H59" i="35"/>
  <c r="I59" i="35"/>
  <c r="J59" i="35"/>
  <c r="H38" i="35"/>
  <c r="I38" i="35"/>
  <c r="J38" i="35"/>
  <c r="H20" i="35"/>
  <c r="I20" i="35"/>
  <c r="J20" i="35"/>
  <c r="H30" i="35"/>
  <c r="I30" i="35"/>
  <c r="J30" i="35"/>
  <c r="H57" i="35"/>
  <c r="I57" i="35"/>
  <c r="J57" i="35"/>
  <c r="H65" i="35"/>
  <c r="I65" i="35"/>
  <c r="J65" i="35"/>
  <c r="H9" i="35"/>
  <c r="I9" i="35"/>
  <c r="J9" i="35"/>
  <c r="H34" i="35"/>
  <c r="I34" i="35"/>
  <c r="J34" i="35"/>
  <c r="H22" i="35"/>
  <c r="I22" i="35"/>
  <c r="J22" i="35"/>
  <c r="H51" i="35"/>
  <c r="I51" i="35"/>
  <c r="J51" i="35"/>
  <c r="H12" i="35"/>
  <c r="I12" i="35"/>
  <c r="J12" i="35"/>
  <c r="H33" i="35"/>
  <c r="I33" i="35"/>
  <c r="J33" i="35"/>
  <c r="H6" i="35"/>
  <c r="I6" i="35"/>
  <c r="J6" i="35"/>
  <c r="J40" i="35"/>
  <c r="I40" i="35"/>
  <c r="H40" i="35"/>
  <c r="E31" i="4"/>
  <c r="F31" i="4"/>
  <c r="C31" i="4"/>
  <c r="H10" i="4"/>
  <c r="I10" i="4"/>
  <c r="J10" i="4"/>
  <c r="H8" i="4"/>
  <c r="I8" i="4"/>
  <c r="J8" i="4"/>
  <c r="H12" i="4"/>
  <c r="I12" i="4"/>
  <c r="J12" i="4"/>
  <c r="H29" i="4"/>
  <c r="I29" i="4"/>
  <c r="J29" i="4"/>
  <c r="H28" i="4"/>
  <c r="I28" i="4"/>
  <c r="J28" i="4"/>
  <c r="H11" i="4"/>
  <c r="I11" i="4"/>
  <c r="J11" i="4"/>
  <c r="H9" i="4"/>
  <c r="I9" i="4"/>
  <c r="J9" i="4"/>
  <c r="H20" i="4"/>
  <c r="I20" i="4"/>
  <c r="J20" i="4"/>
  <c r="H7" i="4"/>
  <c r="I7" i="4"/>
  <c r="J7" i="4"/>
  <c r="H3" i="4"/>
  <c r="I3" i="4"/>
  <c r="J3" i="4"/>
  <c r="H25" i="4"/>
  <c r="I25" i="4"/>
  <c r="J25" i="4"/>
  <c r="H23" i="4"/>
  <c r="I23" i="4"/>
  <c r="J23" i="4"/>
  <c r="H27" i="4"/>
  <c r="I27" i="4"/>
  <c r="J27" i="4"/>
  <c r="H14" i="4"/>
  <c r="I14" i="4"/>
  <c r="J14" i="4"/>
  <c r="H19" i="4"/>
  <c r="I19" i="4"/>
  <c r="J19" i="4"/>
  <c r="H15" i="4"/>
  <c r="I15" i="4"/>
  <c r="J15" i="4"/>
  <c r="H24" i="4"/>
  <c r="I24" i="4"/>
  <c r="J24" i="4"/>
  <c r="H13" i="4"/>
  <c r="H16" i="4"/>
  <c r="H21" i="4"/>
  <c r="H4" i="4"/>
  <c r="H26" i="4"/>
  <c r="H6" i="4"/>
  <c r="H22" i="4"/>
  <c r="H17" i="4"/>
  <c r="H5" i="4"/>
  <c r="H18" i="4"/>
  <c r="I17" i="4"/>
  <c r="J17" i="4"/>
  <c r="I13" i="4"/>
  <c r="J13" i="4"/>
  <c r="I26" i="4"/>
  <c r="J26" i="4"/>
  <c r="I22" i="4"/>
  <c r="J22" i="4"/>
  <c r="I21" i="4"/>
  <c r="J21" i="4"/>
  <c r="I16" i="4"/>
  <c r="J16" i="4"/>
  <c r="I4" i="4"/>
  <c r="J4" i="4"/>
  <c r="I5" i="4"/>
  <c r="J5" i="4"/>
  <c r="I18" i="4"/>
  <c r="J18" i="4"/>
  <c r="J6" i="4"/>
  <c r="I6" i="4"/>
  <c r="H33" i="1"/>
  <c r="H4" i="1"/>
  <c r="H31" i="1"/>
  <c r="H12" i="1"/>
  <c r="H24" i="1"/>
  <c r="H10" i="1"/>
  <c r="H11" i="1"/>
  <c r="H3" i="1"/>
  <c r="H25" i="1"/>
  <c r="H30" i="1"/>
  <c r="H22" i="1"/>
  <c r="H5" i="1"/>
  <c r="H13" i="1"/>
  <c r="H14" i="1"/>
  <c r="H16" i="1"/>
  <c r="H28" i="1"/>
  <c r="H9" i="1"/>
  <c r="H34" i="1"/>
  <c r="H6" i="1"/>
  <c r="H19" i="1"/>
  <c r="H23" i="1"/>
  <c r="H20" i="1"/>
  <c r="H32" i="1"/>
  <c r="H17" i="1"/>
  <c r="H7" i="1"/>
  <c r="H27" i="1"/>
  <c r="H29" i="1"/>
  <c r="H15" i="1"/>
  <c r="H21" i="1"/>
  <c r="H8" i="1"/>
  <c r="H18" i="1"/>
  <c r="I17" i="1"/>
  <c r="J17" i="1"/>
  <c r="I7" i="1"/>
  <c r="J7" i="1"/>
  <c r="I34" i="1"/>
  <c r="J34" i="1"/>
  <c r="I15" i="1"/>
  <c r="J15" i="1"/>
  <c r="I24" i="1"/>
  <c r="J24" i="1"/>
  <c r="I25" i="1"/>
  <c r="J25" i="1"/>
  <c r="I29" i="1"/>
  <c r="J29" i="1"/>
  <c r="I10" i="1"/>
  <c r="J10" i="1"/>
  <c r="I20" i="1"/>
  <c r="J20" i="1"/>
  <c r="I23" i="1"/>
  <c r="J23" i="1"/>
  <c r="I9" i="1"/>
  <c r="J9" i="1"/>
  <c r="I12" i="1"/>
  <c r="J12" i="1"/>
  <c r="I11" i="1"/>
  <c r="J11" i="1"/>
  <c r="I14" i="1"/>
  <c r="J14" i="1"/>
  <c r="I28" i="1"/>
  <c r="J28" i="1"/>
  <c r="I13" i="1"/>
  <c r="J13" i="1"/>
  <c r="I27" i="1"/>
  <c r="J27" i="1"/>
  <c r="I32" i="1"/>
  <c r="J32" i="1"/>
  <c r="I4" i="1"/>
  <c r="J4" i="1"/>
  <c r="I6" i="1"/>
  <c r="J6" i="1"/>
  <c r="I18" i="1"/>
  <c r="J18" i="1"/>
  <c r="I30" i="1"/>
  <c r="J30" i="1"/>
  <c r="I5" i="1"/>
  <c r="J5" i="1"/>
  <c r="I22" i="1"/>
  <c r="J22" i="1"/>
  <c r="I8" i="1"/>
  <c r="J8" i="1"/>
  <c r="I16" i="1"/>
  <c r="J16" i="1"/>
  <c r="I33" i="1"/>
  <c r="J33" i="1"/>
  <c r="I19" i="1"/>
  <c r="J19" i="1"/>
  <c r="I3" i="1"/>
  <c r="I21" i="1"/>
  <c r="J21" i="1"/>
  <c r="I31" i="1"/>
  <c r="J31" i="1"/>
  <c r="B36" i="1"/>
  <c r="C36" i="1"/>
  <c r="E36" i="1"/>
  <c r="F36" i="1"/>
  <c r="I36" i="1" l="1"/>
  <c r="H54" i="39"/>
  <c r="H31" i="4"/>
  <c r="H36" i="1"/>
  <c r="I31" i="4"/>
  <c r="L31" i="4"/>
  <c r="I54" i="39"/>
  <c r="I69" i="35"/>
  <c r="H69" i="35"/>
  <c r="I65" i="37"/>
  <c r="H65" i="37"/>
</calcChain>
</file>

<file path=xl/sharedStrings.xml><?xml version="1.0" encoding="utf-8"?>
<sst xmlns="http://schemas.openxmlformats.org/spreadsheetml/2006/main" count="532" uniqueCount="252">
  <si>
    <t>Total Items</t>
  </si>
  <si>
    <t>Total Nic</t>
  </si>
  <si>
    <t>Nic Per 1000 patients</t>
  </si>
  <si>
    <t>median</t>
  </si>
  <si>
    <t>Special Order</t>
  </si>
  <si>
    <t>Drug Tariff Special Order</t>
  </si>
  <si>
    <t>Total Special Order Products</t>
  </si>
  <si>
    <t>London</t>
  </si>
  <si>
    <t>CCG NOT SPECIFIED</t>
  </si>
  <si>
    <t>EALING</t>
  </si>
  <si>
    <t>BRENT</t>
  </si>
  <si>
    <t>HARROW</t>
  </si>
  <si>
    <t>HAVERING</t>
  </si>
  <si>
    <t>CITY AND HACKNEY</t>
  </si>
  <si>
    <t>MERTON</t>
  </si>
  <si>
    <t>HILLINGDON</t>
  </si>
  <si>
    <t>CROYDON</t>
  </si>
  <si>
    <t>NEWHAM</t>
  </si>
  <si>
    <t>CENTRAL LONDON (WESTMINSTER)</t>
  </si>
  <si>
    <t>WANDSWORTH</t>
  </si>
  <si>
    <t>ISLINGTON</t>
  </si>
  <si>
    <t>HARINGEY</t>
  </si>
  <si>
    <t>HOUNSLOW</t>
  </si>
  <si>
    <t>KINGSTON</t>
  </si>
  <si>
    <t>BEXLEY</t>
  </si>
  <si>
    <t>TOWER HAMLETS</t>
  </si>
  <si>
    <t>CAMDEN</t>
  </si>
  <si>
    <t>BARNET</t>
  </si>
  <si>
    <t>ENFIELD</t>
  </si>
  <si>
    <t>WEST LONDON (K&amp;C &amp; QPP)</t>
  </si>
  <si>
    <t>HAMMERSMITH AND FULHAM</t>
  </si>
  <si>
    <t>SUTTON</t>
  </si>
  <si>
    <t>LAMBETH</t>
  </si>
  <si>
    <t>WALTHAM FOREST</t>
  </si>
  <si>
    <t>BARKING &amp; DAGENHAM</t>
  </si>
  <si>
    <t>RICHMOND</t>
  </si>
  <si>
    <t>LEWISHAM</t>
  </si>
  <si>
    <t>GREENWICH</t>
  </si>
  <si>
    <t>REDBRIDGE</t>
  </si>
  <si>
    <t>BROMLEY</t>
  </si>
  <si>
    <t>SOUTHWARK</t>
  </si>
  <si>
    <t>BASILDON AND BRENTWOOD</t>
  </si>
  <si>
    <t>BEDFORDSHIRE</t>
  </si>
  <si>
    <t>BIRMINGHAM CROSSCITY</t>
  </si>
  <si>
    <t>BIRMINGHAM SOUTH AND CENTRAL</t>
  </si>
  <si>
    <t>CAMBRIDGESHIRE AND PETERBOROUGH</t>
  </si>
  <si>
    <t>CANNOCK CHASE</t>
  </si>
  <si>
    <t>CASTLE POINT AND ROCHFORD</t>
  </si>
  <si>
    <t>CORBY</t>
  </si>
  <si>
    <t>COVENTRY AND RUGBY</t>
  </si>
  <si>
    <t>DUDLEY</t>
  </si>
  <si>
    <t>EAST AND NORTH HERTFORDSHIRE</t>
  </si>
  <si>
    <t>EAST LEICESTERSHIRE AND RUTLAND</t>
  </si>
  <si>
    <t>EAST STAFFORDSHIRE</t>
  </si>
  <si>
    <t>EREWASH</t>
  </si>
  <si>
    <t>GREAT YARMOUTH &amp; WAVENEY</t>
  </si>
  <si>
    <t>HARDWICK</t>
  </si>
  <si>
    <t>HEREFORDSHIRE</t>
  </si>
  <si>
    <t>HERTS VALLEYS</t>
  </si>
  <si>
    <t>IPSWICH AND EAST SUFFOLK</t>
  </si>
  <si>
    <t>LEICESTER CITY</t>
  </si>
  <si>
    <t>LINCOLNSHIRE EAST</t>
  </si>
  <si>
    <t>LINCOLNSHIRE WEST</t>
  </si>
  <si>
    <t>LUTON</t>
  </si>
  <si>
    <t>MANSFIELD &amp; ASHFIELD</t>
  </si>
  <si>
    <t>MID ESSEX</t>
  </si>
  <si>
    <t>MILTON KEYNES</t>
  </si>
  <si>
    <t>NENE</t>
  </si>
  <si>
    <t>NEWARK &amp; SHERWOOD</t>
  </si>
  <si>
    <t>NORTH DERBYSHIRE</t>
  </si>
  <si>
    <t>NORTH EAST ESSEX</t>
  </si>
  <si>
    <t>NORTH NORFOLK</t>
  </si>
  <si>
    <t>NORTH STAFFORDSHIRE</t>
  </si>
  <si>
    <t>NORWICH</t>
  </si>
  <si>
    <t>NOTTINGHAM CITY</t>
  </si>
  <si>
    <t>NOTTINGHAM NORTH &amp; EAST</t>
  </si>
  <si>
    <t>NOTTINGHAM WEST</t>
  </si>
  <si>
    <t>REDDITCH AND BROMSGROVE</t>
  </si>
  <si>
    <t>RUSHCLIFFE</t>
  </si>
  <si>
    <t>SANDWELL AND WEST BIRMINGHAM</t>
  </si>
  <si>
    <t>SE STAFFS &amp; SEISDON PENINSULAR</t>
  </si>
  <si>
    <t>SHROPSHIRE</t>
  </si>
  <si>
    <t>SOLIHULL</t>
  </si>
  <si>
    <t>SOUTH LINCOLNSHIRE</t>
  </si>
  <si>
    <t>SOUTH NORFOLK</t>
  </si>
  <si>
    <t>SOUTH WARWICKSHIRE</t>
  </si>
  <si>
    <t>SOUTH WEST LINCOLNSHIRE</t>
  </si>
  <si>
    <t>SOUTH WORCESTERSHIRE</t>
  </si>
  <si>
    <t>SOUTHEND</t>
  </si>
  <si>
    <t>SOUTHERN DERBYSHIRE</t>
  </si>
  <si>
    <t>STAFFORD AND SURROUNDS</t>
  </si>
  <si>
    <t>STOKE ON TRENT</t>
  </si>
  <si>
    <t>TELFORD &amp; WREKIN</t>
  </si>
  <si>
    <t>THURROCK</t>
  </si>
  <si>
    <t>WALSALL</t>
  </si>
  <si>
    <t>WARWICKSHIRE NORTH</t>
  </si>
  <si>
    <t>WEST ESSEX</t>
  </si>
  <si>
    <t>WEST LEICESTERSHIRE</t>
  </si>
  <si>
    <t>WEST NORFOLK</t>
  </si>
  <si>
    <t>WEST SUFFOLK</t>
  </si>
  <si>
    <t>WOLVERHAMPTON</t>
  </si>
  <si>
    <t>WYRE FOREST</t>
  </si>
  <si>
    <t>AIREDALE, WHARFEDALE AND CRAVEN</t>
  </si>
  <si>
    <t>BARNSLEY</t>
  </si>
  <si>
    <t>BASSETLAW</t>
  </si>
  <si>
    <t>BLACKBURN WITH DARWEN</t>
  </si>
  <si>
    <t>BLACKPOOL</t>
  </si>
  <si>
    <t>BOLTON</t>
  </si>
  <si>
    <t>BRADFORD CITY</t>
  </si>
  <si>
    <t>BRADFORD DISTRICTS</t>
  </si>
  <si>
    <t>BURY</t>
  </si>
  <si>
    <t>CALDERDALE</t>
  </si>
  <si>
    <t>CHORLEY AND SOUTH RIBBLE</t>
  </si>
  <si>
    <t>DARLINGTON</t>
  </si>
  <si>
    <t>DONCASTER</t>
  </si>
  <si>
    <t>DURHAM DALES,EASINGTON &amp; SEDGEFIELD</t>
  </si>
  <si>
    <t>EAST LANCASHIRE</t>
  </si>
  <si>
    <t>EAST RIDING OF YORKSHIRE</t>
  </si>
  <si>
    <t>EASTERN CHESHIRE</t>
  </si>
  <si>
    <t>FYLDE &amp; WYRE</t>
  </si>
  <si>
    <t>GREATER HUDDERSFIELD</t>
  </si>
  <si>
    <t>GREATER PRESTON</t>
  </si>
  <si>
    <t>HALTON</t>
  </si>
  <si>
    <t>HAMBLETON, RICHMONDSHIRE AND WHITBY</t>
  </si>
  <si>
    <t>HARROGATE AND RURAL DISTRICT</t>
  </si>
  <si>
    <t>HARTLEPOOL AND STOCKTON-ON-TEES</t>
  </si>
  <si>
    <t>HEYWOOD, MIDDLETON &amp; ROCHDALE</t>
  </si>
  <si>
    <t>HULL</t>
  </si>
  <si>
    <t>KNOWSLEY</t>
  </si>
  <si>
    <t>LEEDS NORTH</t>
  </si>
  <si>
    <t>LEEDS SOUTH AND EAST</t>
  </si>
  <si>
    <t>LEEDS WEST</t>
  </si>
  <si>
    <t>LIVERPOOL</t>
  </si>
  <si>
    <t>NORTH DURHAM</t>
  </si>
  <si>
    <t>NORTH EAST LINCOLNSHIRE</t>
  </si>
  <si>
    <t>NORTH KIRKLEES</t>
  </si>
  <si>
    <t>NORTH LINCOLNSHIRE</t>
  </si>
  <si>
    <t>NORTH TYNESIDE</t>
  </si>
  <si>
    <t>NORTHUMBERLAND</t>
  </si>
  <si>
    <t>OLDHAM</t>
  </si>
  <si>
    <t>ROTHERHAM</t>
  </si>
  <si>
    <t>SALFORD</t>
  </si>
  <si>
    <t>SCARBOROUGH AND RYEDALE</t>
  </si>
  <si>
    <t>SHEFFIELD</t>
  </si>
  <si>
    <t>SOUTH CHESHIRE</t>
  </si>
  <si>
    <t>SOUTH SEFTON</t>
  </si>
  <si>
    <t>SOUTH TEES</t>
  </si>
  <si>
    <t>SOUTH TYNESIDE</t>
  </si>
  <si>
    <t>SOUTHPORT AND FORMBY</t>
  </si>
  <si>
    <t>ST HELENS</t>
  </si>
  <si>
    <t>STOCKPORT</t>
  </si>
  <si>
    <t>SUNDERLAND</t>
  </si>
  <si>
    <t>TAMESIDE AND GLOSSOP</t>
  </si>
  <si>
    <t>TRAFFORD</t>
  </si>
  <si>
    <t>VALE OF YORK</t>
  </si>
  <si>
    <t>VALE ROYAL</t>
  </si>
  <si>
    <t>WAKEFIELD</t>
  </si>
  <si>
    <t>WARRINGTON</t>
  </si>
  <si>
    <t>WEST CHESHIRE</t>
  </si>
  <si>
    <t>WEST LANCASHIRE</t>
  </si>
  <si>
    <t>WIGAN BOROUGH</t>
  </si>
  <si>
    <t>WIRRAL</t>
  </si>
  <si>
    <t>ASHFORD</t>
  </si>
  <si>
    <t>AYLESBURY VALE</t>
  </si>
  <si>
    <t>BATH AND NORTH EAST SOMERSET</t>
  </si>
  <si>
    <t>BRACKNELL AND ASCOT</t>
  </si>
  <si>
    <t>BRIGHTON &amp; HOVE</t>
  </si>
  <si>
    <t>BRISTOL</t>
  </si>
  <si>
    <t>CANTERBURY AND COASTAL</t>
  </si>
  <si>
    <t>CHILTERN</t>
  </si>
  <si>
    <t>COASTAL WEST SUSSEX</t>
  </si>
  <si>
    <t>CRAWLEY</t>
  </si>
  <si>
    <t>DARTFORD, GRAVESHAM AND SWANLEY</t>
  </si>
  <si>
    <t>DORSET</t>
  </si>
  <si>
    <t>EAST SURREY</t>
  </si>
  <si>
    <t>EASTBOURNE, HAILSHAM AND SEAFORD</t>
  </si>
  <si>
    <t>FAREHAM AND GOSPORT</t>
  </si>
  <si>
    <t>GLOUCESTERSHIRE</t>
  </si>
  <si>
    <t>GUILDFORD AND WAVERLEY</t>
  </si>
  <si>
    <t>HASTINGS &amp; ROTHER</t>
  </si>
  <si>
    <t>HIGH WEALD LEWES HAVENS</t>
  </si>
  <si>
    <t>HORSHAM AND MID SUSSEX</t>
  </si>
  <si>
    <t>ISLE OF WIGHT</t>
  </si>
  <si>
    <t>KERNOW</t>
  </si>
  <si>
    <t>MEDWAY</t>
  </si>
  <si>
    <t>NEWBURY AND DISTRICT</t>
  </si>
  <si>
    <t>NORTH &amp; WEST READING</t>
  </si>
  <si>
    <t>NORTH EAST HAMPSHIRE AND FARNHAM</t>
  </si>
  <si>
    <t>NORTH HAMPSHIRE</t>
  </si>
  <si>
    <t>NORTH SOMERSET</t>
  </si>
  <si>
    <t>NORTH WEST SURREY</t>
  </si>
  <si>
    <t>NORTH, EAST, WEST DEVON</t>
  </si>
  <si>
    <t>OXFORDSHIRE</t>
  </si>
  <si>
    <t>PORTSMOUTH</t>
  </si>
  <si>
    <t>SLOUGH</t>
  </si>
  <si>
    <t>SOMERSET</t>
  </si>
  <si>
    <t>SOUTH DEVON AND TORBAY</t>
  </si>
  <si>
    <t>SOUTH EASTERN HAMPSHIRE</t>
  </si>
  <si>
    <t>SOUTH GLOUCESTERSHIRE</t>
  </si>
  <si>
    <t>SOUTH KENT COAST</t>
  </si>
  <si>
    <t>SOUTH READING</t>
  </si>
  <si>
    <t>SOUTHAMPTON</t>
  </si>
  <si>
    <t>SURREY DOWNS</t>
  </si>
  <si>
    <t>SURREY HEATH</t>
  </si>
  <si>
    <t>SWALE</t>
  </si>
  <si>
    <t>SWINDON</t>
  </si>
  <si>
    <t>THANET</t>
  </si>
  <si>
    <t>WEST HAMPSHIRE</t>
  </si>
  <si>
    <t>WEST KENT</t>
  </si>
  <si>
    <t>WILTSHIRE</t>
  </si>
  <si>
    <t>WINDSOR, ASCOT AND MAIDENHEAD</t>
  </si>
  <si>
    <t>WOKINGHAM</t>
  </si>
  <si>
    <t>CCG</t>
  </si>
  <si>
    <t>Selected CCG</t>
  </si>
  <si>
    <t>MidlandsEast</t>
  </si>
  <si>
    <t>North</t>
  </si>
  <si>
    <t>South</t>
  </si>
  <si>
    <t xml:space="preserve">To highlight a CCG please select from the following list: </t>
  </si>
  <si>
    <t>NEWCASTLE GATESHEAD</t>
  </si>
  <si>
    <t>Selected</t>
  </si>
  <si>
    <t xml:space="preserve">                       </t>
  </si>
  <si>
    <t>MORECAMBE BAY</t>
  </si>
  <si>
    <t>NORTH CUMBRIA</t>
  </si>
  <si>
    <t>MANCHESTER</t>
  </si>
  <si>
    <t>Quarter to Dec 17</t>
  </si>
  <si>
    <t>BRISTOL, N SOM, SOM &amp; S GLOS</t>
  </si>
  <si>
    <t>NORTH WEST LONDON</t>
  </si>
  <si>
    <t>DERBYSHIRE AND NOTTINGHAMSHIRE</t>
  </si>
  <si>
    <t>CHESHIRE, WARRINGTON &amp; WIRRAL</t>
  </si>
  <si>
    <t>THAMES VALLEY</t>
  </si>
  <si>
    <t>LANCASHIRE</t>
  </si>
  <si>
    <t>SOUTH LONDON</t>
  </si>
  <si>
    <t>NORTH EAST LONDON</t>
  </si>
  <si>
    <t>EAST ANGLIA</t>
  </si>
  <si>
    <t>BATH,GLOS,SWINDON &amp; WILTSHIRE</t>
  </si>
  <si>
    <t>SOUTH YORKSHIRE AND BASSETLAW</t>
  </si>
  <si>
    <t>HERTFORDSHIRE &amp; SOUTH MIDLANDS</t>
  </si>
  <si>
    <t>ARDEN,HEREFORDS &amp; WORCESTER</t>
  </si>
  <si>
    <t>MERSEYSIDE</t>
  </si>
  <si>
    <t>NORTH YORKSHIRE AND HUMBER</t>
  </si>
  <si>
    <t>GREATER MANCHESTER</t>
  </si>
  <si>
    <t>SURREY AND SUSSEX</t>
  </si>
  <si>
    <t>KENT AND MEDWAY</t>
  </si>
  <si>
    <t>DEVON,CORNWALL&amp;ISLES OF SCILLY</t>
  </si>
  <si>
    <t>DURHAM, DARLINGTON AND TEES</t>
  </si>
  <si>
    <t>WESSEX</t>
  </si>
  <si>
    <t>SHROPSHIRE AND STAFFORDSHIRE</t>
  </si>
  <si>
    <t>BIRMINGHAM &amp; THE BLACK COUNTRY</t>
  </si>
  <si>
    <t xml:space="preserve">ESSEX </t>
  </si>
  <si>
    <t>WEST YORKSHIRE</t>
  </si>
  <si>
    <t>CUMBRIA,NORTHUMB,TYNE &amp; WEAR</t>
  </si>
  <si>
    <t>LEICESTERSHIRE &amp; LINCOLNSHIRE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</si>
</sst>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#,##0.0_ ;[Red]\-#,##0.0\ "/>
    <numFmt numFmtId="165" formatCode="#,##0.0;[Red]\-#,##0.0"/>
    <numFmt numFmtId="166" formatCode="#,##0.00_ ;[Red]\-#,##0.00\ "/>
  </numFmts>
  <fonts count="39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6">
    <xf numFmtId="0" fontId="0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8" applyNumberFormat="0" applyAlignment="0" applyProtection="0"/>
    <xf numFmtId="0" fontId="24" fillId="29" borderId="9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31" borderId="8" applyNumberFormat="0" applyAlignment="0" applyProtection="0"/>
    <xf numFmtId="0" fontId="31" fillId="0" borderId="13" applyNumberFormat="0" applyFill="0" applyAlignment="0" applyProtection="0"/>
    <xf numFmtId="0" fontId="32" fillId="32" borderId="0" applyNumberFormat="0" applyBorder="0" applyAlignment="0" applyProtection="0"/>
    <xf numFmtId="0" fontId="20" fillId="0" borderId="0"/>
    <xf numFmtId="0" fontId="20" fillId="33" borderId="14" applyNumberFormat="0" applyFont="0" applyAlignment="0" applyProtection="0"/>
    <xf numFmtId="0" fontId="33" fillId="28" borderId="15" applyNumberFormat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26" fillId="30" borderId="0" applyNumberFormat="0" applyBorder="0" applyAlignment="0" applyProtection="0"/>
    <xf numFmtId="0" fontId="22" fillId="27" borderId="0" applyNumberFormat="0" applyBorder="0" applyAlignment="0" applyProtection="0"/>
    <xf numFmtId="0" fontId="32" fillId="32" borderId="0" applyNumberFormat="0" applyBorder="0" applyAlignment="0" applyProtection="0"/>
    <xf numFmtId="0" fontId="30" fillId="31" borderId="8" applyNumberFormat="0" applyAlignment="0" applyProtection="0"/>
    <xf numFmtId="0" fontId="33" fillId="28" borderId="15" applyNumberFormat="0" applyAlignment="0" applyProtection="0"/>
    <xf numFmtId="0" fontId="23" fillId="28" borderId="8" applyNumberFormat="0" applyAlignment="0" applyProtection="0"/>
    <xf numFmtId="0" fontId="31" fillId="0" borderId="13" applyNumberFormat="0" applyFill="0" applyAlignment="0" applyProtection="0"/>
    <xf numFmtId="0" fontId="24" fillId="29" borderId="9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21" fillId="21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21" fillId="16" borderId="0" applyNumberFormat="0" applyBorder="0" applyAlignment="0" applyProtection="0"/>
    <xf numFmtId="0" fontId="21" fillId="23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21" fillId="17" borderId="0" applyNumberFormat="0" applyBorder="0" applyAlignment="0" applyProtection="0"/>
    <xf numFmtId="0" fontId="21" fillId="2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21" fillId="20" borderId="0" applyNumberFormat="0" applyBorder="0" applyAlignment="0" applyProtection="0"/>
    <xf numFmtId="0" fontId="12" fillId="0" borderId="0"/>
    <xf numFmtId="0" fontId="12" fillId="33" borderId="14" applyNumberFormat="0" applyFont="0" applyAlignment="0" applyProtection="0"/>
    <xf numFmtId="0" fontId="11" fillId="0" borderId="0"/>
    <xf numFmtId="0" fontId="11" fillId="33" borderId="14" applyNumberFormat="0" applyFont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0" fillId="0" borderId="0"/>
    <xf numFmtId="0" fontId="10" fillId="33" borderId="14" applyNumberFormat="0" applyFont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4" borderId="0" applyNumberFormat="0" applyBorder="0" applyAlignment="0" applyProtection="0"/>
    <xf numFmtId="0" fontId="7" fillId="0" borderId="0"/>
    <xf numFmtId="0" fontId="7" fillId="33" borderId="14" applyNumberFormat="0" applyFont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6" fillId="0" borderId="0"/>
    <xf numFmtId="0" fontId="6" fillId="33" borderId="14" applyNumberFormat="0" applyFont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8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3" borderId="14" applyNumberFormat="0" applyFont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3" borderId="14" applyNumberFormat="0" applyFont="0" applyAlignment="0" applyProtection="0"/>
    <xf numFmtId="0" fontId="5" fillId="0" borderId="0"/>
    <xf numFmtId="0" fontId="5" fillId="33" borderId="14" applyNumberFormat="0" applyFont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3" borderId="14" applyNumberFormat="0" applyFont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" fillId="33" borderId="14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1" fillId="33" borderId="14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45">
    <xf numFmtId="0" fontId="0" fillId="0" borderId="0" xfId="0"/>
    <xf numFmtId="3" fontId="0" fillId="0" borderId="0" xfId="0" applyNumberFormat="1"/>
    <xf numFmtId="8" fontId="0" fillId="0" borderId="0" xfId="0" applyNumberFormat="1"/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8" fontId="14" fillId="0" borderId="0" xfId="0" applyNumberFormat="1" applyFont="1"/>
    <xf numFmtId="0" fontId="37" fillId="0" borderId="0" xfId="0" applyFont="1"/>
    <xf numFmtId="0" fontId="16" fillId="0" borderId="0" xfId="0" applyFont="1"/>
    <xf numFmtId="165" fontId="37" fillId="0" borderId="0" xfId="0" applyNumberFormat="1" applyFont="1"/>
    <xf numFmtId="0" fontId="16" fillId="0" borderId="0" xfId="0" applyFont="1" applyBorder="1"/>
    <xf numFmtId="0" fontId="0" fillId="34" borderId="0" xfId="0" applyFill="1"/>
    <xf numFmtId="0" fontId="18" fillId="2" borderId="0" xfId="0" applyFont="1" applyFill="1" applyBorder="1"/>
    <xf numFmtId="0" fontId="15" fillId="0" borderId="3" xfId="0" applyFont="1" applyFill="1" applyBorder="1"/>
    <xf numFmtId="0" fontId="38" fillId="0" borderId="0" xfId="0" applyFont="1"/>
    <xf numFmtId="0" fontId="9" fillId="0" borderId="0" xfId="0" applyFont="1" applyFill="1" applyBorder="1"/>
    <xf numFmtId="3" fontId="8" fillId="0" borderId="0" xfId="0" applyNumberFormat="1" applyFont="1"/>
    <xf numFmtId="8" fontId="8" fillId="0" borderId="0" xfId="0" applyNumberFormat="1" applyFont="1"/>
    <xf numFmtId="0" fontId="8" fillId="0" borderId="0" xfId="0" applyFont="1"/>
    <xf numFmtId="3" fontId="8" fillId="0" borderId="0" xfId="0" applyNumberFormat="1" applyFont="1" applyFill="1" applyBorder="1"/>
    <xf numFmtId="8" fontId="8" fillId="0" borderId="0" xfId="0" applyNumberFormat="1" applyFont="1" applyFill="1" applyBorder="1"/>
    <xf numFmtId="8" fontId="38" fillId="0" borderId="0" xfId="0" applyNumberFormat="1" applyFont="1"/>
    <xf numFmtId="3" fontId="38" fillId="0" borderId="0" xfId="0" applyNumberFormat="1" applyFont="1"/>
    <xf numFmtId="0" fontId="13" fillId="0" borderId="0" xfId="123" applyFont="1"/>
    <xf numFmtId="8" fontId="13" fillId="0" borderId="0" xfId="123" applyNumberFormat="1" applyFont="1"/>
    <xf numFmtId="0" fontId="8" fillId="0" borderId="0" xfId="362" applyFont="1"/>
    <xf numFmtId="8" fontId="8" fillId="0" borderId="0" xfId="362" applyNumberFormat="1" applyFont="1"/>
    <xf numFmtId="3" fontId="8" fillId="0" borderId="0" xfId="362" applyNumberFormat="1" applyFont="1"/>
    <xf numFmtId="3" fontId="8" fillId="0" borderId="0" xfId="0" applyNumberFormat="1" applyFont="1" applyBorder="1"/>
    <xf numFmtId="8" fontId="8" fillId="0" borderId="0" xfId="0" applyNumberFormat="1" applyFont="1" applyBorder="1"/>
    <xf numFmtId="164" fontId="8" fillId="0" borderId="0" xfId="0" applyNumberFormat="1" applyFont="1"/>
    <xf numFmtId="166" fontId="8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</cellXfs>
  <cellStyles count="376">
    <cellStyle name="20% - Accent1" xfId="56" builtinId="30" customBuiltin="1"/>
    <cellStyle name="20% - Accent1 10" xfId="350"/>
    <cellStyle name="20% - Accent1 11" xfId="364"/>
    <cellStyle name="20% - Accent1 2" xfId="1"/>
    <cellStyle name="20% - Accent1 2 2" xfId="138"/>
    <cellStyle name="20% - Accent1 2 2 2" xfId="278"/>
    <cellStyle name="20% - Accent1 2 3" xfId="194"/>
    <cellStyle name="20% - Accent1 3" xfId="83"/>
    <cellStyle name="20% - Accent1 3 2" xfId="168"/>
    <cellStyle name="20% - Accent1 3 2 2" xfId="308"/>
    <cellStyle name="20% - Accent1 3 3" xfId="224"/>
    <cellStyle name="20% - Accent1 4" xfId="97"/>
    <cellStyle name="20% - Accent1 4 2" xfId="182"/>
    <cellStyle name="20% - Accent1 4 2 2" xfId="322"/>
    <cellStyle name="20% - Accent1 4 3" xfId="238"/>
    <cellStyle name="20% - Accent1 5" xfId="111"/>
    <cellStyle name="20% - Accent1 5 2" xfId="252"/>
    <cellStyle name="20% - Accent1 6" xfId="125"/>
    <cellStyle name="20% - Accent1 6 2" xfId="266"/>
    <cellStyle name="20% - Accent1 7" xfId="152"/>
    <cellStyle name="20% - Accent1 7 2" xfId="292"/>
    <cellStyle name="20% - Accent1 8" xfId="208"/>
    <cellStyle name="20% - Accent1 9" xfId="336"/>
    <cellStyle name="20% - Accent2" xfId="60" builtinId="34" customBuiltin="1"/>
    <cellStyle name="20% - Accent2 10" xfId="352"/>
    <cellStyle name="20% - Accent2 11" xfId="366"/>
    <cellStyle name="20% - Accent2 2" xfId="2"/>
    <cellStyle name="20% - Accent2 2 2" xfId="139"/>
    <cellStyle name="20% - Accent2 2 2 2" xfId="279"/>
    <cellStyle name="20% - Accent2 2 3" xfId="195"/>
    <cellStyle name="20% - Accent2 3" xfId="85"/>
    <cellStyle name="20% - Accent2 3 2" xfId="170"/>
    <cellStyle name="20% - Accent2 3 2 2" xfId="310"/>
    <cellStyle name="20% - Accent2 3 3" xfId="226"/>
    <cellStyle name="20% - Accent2 4" xfId="99"/>
    <cellStyle name="20% - Accent2 4 2" xfId="184"/>
    <cellStyle name="20% - Accent2 4 2 2" xfId="324"/>
    <cellStyle name="20% - Accent2 4 3" xfId="240"/>
    <cellStyle name="20% - Accent2 5" xfId="113"/>
    <cellStyle name="20% - Accent2 5 2" xfId="254"/>
    <cellStyle name="20% - Accent2 6" xfId="127"/>
    <cellStyle name="20% - Accent2 6 2" xfId="268"/>
    <cellStyle name="20% - Accent2 7" xfId="154"/>
    <cellStyle name="20% - Accent2 7 2" xfId="294"/>
    <cellStyle name="20% - Accent2 8" xfId="210"/>
    <cellStyle name="20% - Accent2 9" xfId="338"/>
    <cellStyle name="20% - Accent3" xfId="64" builtinId="38" customBuiltin="1"/>
    <cellStyle name="20% - Accent3 10" xfId="354"/>
    <cellStyle name="20% - Accent3 11" xfId="368"/>
    <cellStyle name="20% - Accent3 2" xfId="3"/>
    <cellStyle name="20% - Accent3 2 2" xfId="140"/>
    <cellStyle name="20% - Accent3 2 2 2" xfId="280"/>
    <cellStyle name="20% - Accent3 2 3" xfId="196"/>
    <cellStyle name="20% - Accent3 3" xfId="87"/>
    <cellStyle name="20% - Accent3 3 2" xfId="172"/>
    <cellStyle name="20% - Accent3 3 2 2" xfId="312"/>
    <cellStyle name="20% - Accent3 3 3" xfId="228"/>
    <cellStyle name="20% - Accent3 4" xfId="101"/>
    <cellStyle name="20% - Accent3 4 2" xfId="186"/>
    <cellStyle name="20% - Accent3 4 2 2" xfId="326"/>
    <cellStyle name="20% - Accent3 4 3" xfId="242"/>
    <cellStyle name="20% - Accent3 5" xfId="115"/>
    <cellStyle name="20% - Accent3 5 2" xfId="256"/>
    <cellStyle name="20% - Accent3 6" xfId="129"/>
    <cellStyle name="20% - Accent3 6 2" xfId="270"/>
    <cellStyle name="20% - Accent3 7" xfId="156"/>
    <cellStyle name="20% - Accent3 7 2" xfId="296"/>
    <cellStyle name="20% - Accent3 8" xfId="212"/>
    <cellStyle name="20% - Accent3 9" xfId="340"/>
    <cellStyle name="20% - Accent4" xfId="68" builtinId="42" customBuiltin="1"/>
    <cellStyle name="20% - Accent4 10" xfId="356"/>
    <cellStyle name="20% - Accent4 11" xfId="370"/>
    <cellStyle name="20% - Accent4 2" xfId="4"/>
    <cellStyle name="20% - Accent4 2 2" xfId="141"/>
    <cellStyle name="20% - Accent4 2 2 2" xfId="281"/>
    <cellStyle name="20% - Accent4 2 3" xfId="197"/>
    <cellStyle name="20% - Accent4 3" xfId="89"/>
    <cellStyle name="20% - Accent4 3 2" xfId="174"/>
    <cellStyle name="20% - Accent4 3 2 2" xfId="314"/>
    <cellStyle name="20% - Accent4 3 3" xfId="230"/>
    <cellStyle name="20% - Accent4 4" xfId="103"/>
    <cellStyle name="20% - Accent4 4 2" xfId="188"/>
    <cellStyle name="20% - Accent4 4 2 2" xfId="328"/>
    <cellStyle name="20% - Accent4 4 3" xfId="244"/>
    <cellStyle name="20% - Accent4 5" xfId="117"/>
    <cellStyle name="20% - Accent4 5 2" xfId="258"/>
    <cellStyle name="20% - Accent4 6" xfId="131"/>
    <cellStyle name="20% - Accent4 6 2" xfId="272"/>
    <cellStyle name="20% - Accent4 7" xfId="158"/>
    <cellStyle name="20% - Accent4 7 2" xfId="298"/>
    <cellStyle name="20% - Accent4 8" xfId="214"/>
    <cellStyle name="20% - Accent4 9" xfId="342"/>
    <cellStyle name="20% - Accent5" xfId="72" builtinId="46" customBuiltin="1"/>
    <cellStyle name="20% - Accent5 10" xfId="358"/>
    <cellStyle name="20% - Accent5 11" xfId="372"/>
    <cellStyle name="20% - Accent5 2" xfId="5"/>
    <cellStyle name="20% - Accent5 2 2" xfId="142"/>
    <cellStyle name="20% - Accent5 2 2 2" xfId="282"/>
    <cellStyle name="20% - Accent5 2 3" xfId="198"/>
    <cellStyle name="20% - Accent5 3" xfId="91"/>
    <cellStyle name="20% - Accent5 3 2" xfId="176"/>
    <cellStyle name="20% - Accent5 3 2 2" xfId="316"/>
    <cellStyle name="20% - Accent5 3 3" xfId="232"/>
    <cellStyle name="20% - Accent5 4" xfId="105"/>
    <cellStyle name="20% - Accent5 4 2" xfId="190"/>
    <cellStyle name="20% - Accent5 4 2 2" xfId="330"/>
    <cellStyle name="20% - Accent5 4 3" xfId="246"/>
    <cellStyle name="20% - Accent5 5" xfId="119"/>
    <cellStyle name="20% - Accent5 5 2" xfId="260"/>
    <cellStyle name="20% - Accent5 6" xfId="133"/>
    <cellStyle name="20% - Accent5 6 2" xfId="274"/>
    <cellStyle name="20% - Accent5 7" xfId="160"/>
    <cellStyle name="20% - Accent5 7 2" xfId="300"/>
    <cellStyle name="20% - Accent5 8" xfId="216"/>
    <cellStyle name="20% - Accent5 9" xfId="344"/>
    <cellStyle name="20% - Accent6" xfId="76" builtinId="50" customBuiltin="1"/>
    <cellStyle name="20% - Accent6 10" xfId="360"/>
    <cellStyle name="20% - Accent6 11" xfId="374"/>
    <cellStyle name="20% - Accent6 2" xfId="6"/>
    <cellStyle name="20% - Accent6 2 2" xfId="143"/>
    <cellStyle name="20% - Accent6 2 2 2" xfId="283"/>
    <cellStyle name="20% - Accent6 2 3" xfId="199"/>
    <cellStyle name="20% - Accent6 3" xfId="93"/>
    <cellStyle name="20% - Accent6 3 2" xfId="178"/>
    <cellStyle name="20% - Accent6 3 2 2" xfId="318"/>
    <cellStyle name="20% - Accent6 3 3" xfId="234"/>
    <cellStyle name="20% - Accent6 4" xfId="107"/>
    <cellStyle name="20% - Accent6 4 2" xfId="192"/>
    <cellStyle name="20% - Accent6 4 2 2" xfId="332"/>
    <cellStyle name="20% - Accent6 4 3" xfId="248"/>
    <cellStyle name="20% - Accent6 5" xfId="121"/>
    <cellStyle name="20% - Accent6 5 2" xfId="262"/>
    <cellStyle name="20% - Accent6 6" xfId="135"/>
    <cellStyle name="20% - Accent6 6 2" xfId="276"/>
    <cellStyle name="20% - Accent6 7" xfId="162"/>
    <cellStyle name="20% - Accent6 7 2" xfId="302"/>
    <cellStyle name="20% - Accent6 8" xfId="218"/>
    <cellStyle name="20% - Accent6 9" xfId="346"/>
    <cellStyle name="40% - Accent1" xfId="57" builtinId="31" customBuiltin="1"/>
    <cellStyle name="40% - Accent1 10" xfId="351"/>
    <cellStyle name="40% - Accent1 11" xfId="365"/>
    <cellStyle name="40% - Accent1 2" xfId="7"/>
    <cellStyle name="40% - Accent1 2 2" xfId="144"/>
    <cellStyle name="40% - Accent1 2 2 2" xfId="284"/>
    <cellStyle name="40% - Accent1 2 3" xfId="200"/>
    <cellStyle name="40% - Accent1 3" xfId="84"/>
    <cellStyle name="40% - Accent1 3 2" xfId="169"/>
    <cellStyle name="40% - Accent1 3 2 2" xfId="309"/>
    <cellStyle name="40% - Accent1 3 3" xfId="225"/>
    <cellStyle name="40% - Accent1 4" xfId="98"/>
    <cellStyle name="40% - Accent1 4 2" xfId="183"/>
    <cellStyle name="40% - Accent1 4 2 2" xfId="323"/>
    <cellStyle name="40% - Accent1 4 3" xfId="239"/>
    <cellStyle name="40% - Accent1 5" xfId="112"/>
    <cellStyle name="40% - Accent1 5 2" xfId="253"/>
    <cellStyle name="40% - Accent1 6" xfId="126"/>
    <cellStyle name="40% - Accent1 6 2" xfId="267"/>
    <cellStyle name="40% - Accent1 7" xfId="153"/>
    <cellStyle name="40% - Accent1 7 2" xfId="293"/>
    <cellStyle name="40% - Accent1 8" xfId="209"/>
    <cellStyle name="40% - Accent1 9" xfId="337"/>
    <cellStyle name="40% - Accent2" xfId="61" builtinId="35" customBuiltin="1"/>
    <cellStyle name="40% - Accent2 10" xfId="353"/>
    <cellStyle name="40% - Accent2 11" xfId="367"/>
    <cellStyle name="40% - Accent2 2" xfId="8"/>
    <cellStyle name="40% - Accent2 2 2" xfId="145"/>
    <cellStyle name="40% - Accent2 2 2 2" xfId="285"/>
    <cellStyle name="40% - Accent2 2 3" xfId="201"/>
    <cellStyle name="40% - Accent2 3" xfId="86"/>
    <cellStyle name="40% - Accent2 3 2" xfId="171"/>
    <cellStyle name="40% - Accent2 3 2 2" xfId="311"/>
    <cellStyle name="40% - Accent2 3 3" xfId="227"/>
    <cellStyle name="40% - Accent2 4" xfId="100"/>
    <cellStyle name="40% - Accent2 4 2" xfId="185"/>
    <cellStyle name="40% - Accent2 4 2 2" xfId="325"/>
    <cellStyle name="40% - Accent2 4 3" xfId="241"/>
    <cellStyle name="40% - Accent2 5" xfId="114"/>
    <cellStyle name="40% - Accent2 5 2" xfId="255"/>
    <cellStyle name="40% - Accent2 6" xfId="128"/>
    <cellStyle name="40% - Accent2 6 2" xfId="269"/>
    <cellStyle name="40% - Accent2 7" xfId="155"/>
    <cellStyle name="40% - Accent2 7 2" xfId="295"/>
    <cellStyle name="40% - Accent2 8" xfId="211"/>
    <cellStyle name="40% - Accent2 9" xfId="339"/>
    <cellStyle name="40% - Accent3" xfId="65" builtinId="39" customBuiltin="1"/>
    <cellStyle name="40% - Accent3 10" xfId="355"/>
    <cellStyle name="40% - Accent3 11" xfId="369"/>
    <cellStyle name="40% - Accent3 2" xfId="9"/>
    <cellStyle name="40% - Accent3 2 2" xfId="146"/>
    <cellStyle name="40% - Accent3 2 2 2" xfId="286"/>
    <cellStyle name="40% - Accent3 2 3" xfId="202"/>
    <cellStyle name="40% - Accent3 3" xfId="88"/>
    <cellStyle name="40% - Accent3 3 2" xfId="173"/>
    <cellStyle name="40% - Accent3 3 2 2" xfId="313"/>
    <cellStyle name="40% - Accent3 3 3" xfId="229"/>
    <cellStyle name="40% - Accent3 4" xfId="102"/>
    <cellStyle name="40% - Accent3 4 2" xfId="187"/>
    <cellStyle name="40% - Accent3 4 2 2" xfId="327"/>
    <cellStyle name="40% - Accent3 4 3" xfId="243"/>
    <cellStyle name="40% - Accent3 5" xfId="116"/>
    <cellStyle name="40% - Accent3 5 2" xfId="257"/>
    <cellStyle name="40% - Accent3 6" xfId="130"/>
    <cellStyle name="40% - Accent3 6 2" xfId="271"/>
    <cellStyle name="40% - Accent3 7" xfId="157"/>
    <cellStyle name="40% - Accent3 7 2" xfId="297"/>
    <cellStyle name="40% - Accent3 8" xfId="213"/>
    <cellStyle name="40% - Accent3 9" xfId="341"/>
    <cellStyle name="40% - Accent4" xfId="69" builtinId="43" customBuiltin="1"/>
    <cellStyle name="40% - Accent4 10" xfId="357"/>
    <cellStyle name="40% - Accent4 11" xfId="371"/>
    <cellStyle name="40% - Accent4 2" xfId="10"/>
    <cellStyle name="40% - Accent4 2 2" xfId="147"/>
    <cellStyle name="40% - Accent4 2 2 2" xfId="287"/>
    <cellStyle name="40% - Accent4 2 3" xfId="203"/>
    <cellStyle name="40% - Accent4 3" xfId="90"/>
    <cellStyle name="40% - Accent4 3 2" xfId="175"/>
    <cellStyle name="40% - Accent4 3 2 2" xfId="315"/>
    <cellStyle name="40% - Accent4 3 3" xfId="231"/>
    <cellStyle name="40% - Accent4 4" xfId="104"/>
    <cellStyle name="40% - Accent4 4 2" xfId="189"/>
    <cellStyle name="40% - Accent4 4 2 2" xfId="329"/>
    <cellStyle name="40% - Accent4 4 3" xfId="245"/>
    <cellStyle name="40% - Accent4 5" xfId="118"/>
    <cellStyle name="40% - Accent4 5 2" xfId="259"/>
    <cellStyle name="40% - Accent4 6" xfId="132"/>
    <cellStyle name="40% - Accent4 6 2" xfId="273"/>
    <cellStyle name="40% - Accent4 7" xfId="159"/>
    <cellStyle name="40% - Accent4 7 2" xfId="299"/>
    <cellStyle name="40% - Accent4 8" xfId="215"/>
    <cellStyle name="40% - Accent4 9" xfId="343"/>
    <cellStyle name="40% - Accent5" xfId="73" builtinId="47" customBuiltin="1"/>
    <cellStyle name="40% - Accent5 10" xfId="359"/>
    <cellStyle name="40% - Accent5 11" xfId="373"/>
    <cellStyle name="40% - Accent5 2" xfId="11"/>
    <cellStyle name="40% - Accent5 2 2" xfId="148"/>
    <cellStyle name="40% - Accent5 2 2 2" xfId="288"/>
    <cellStyle name="40% - Accent5 2 3" xfId="204"/>
    <cellStyle name="40% - Accent5 3" xfId="92"/>
    <cellStyle name="40% - Accent5 3 2" xfId="177"/>
    <cellStyle name="40% - Accent5 3 2 2" xfId="317"/>
    <cellStyle name="40% - Accent5 3 3" xfId="233"/>
    <cellStyle name="40% - Accent5 4" xfId="106"/>
    <cellStyle name="40% - Accent5 4 2" xfId="191"/>
    <cellStyle name="40% - Accent5 4 2 2" xfId="331"/>
    <cellStyle name="40% - Accent5 4 3" xfId="247"/>
    <cellStyle name="40% - Accent5 5" xfId="120"/>
    <cellStyle name="40% - Accent5 5 2" xfId="261"/>
    <cellStyle name="40% - Accent5 6" xfId="134"/>
    <cellStyle name="40% - Accent5 6 2" xfId="275"/>
    <cellStyle name="40% - Accent5 7" xfId="161"/>
    <cellStyle name="40% - Accent5 7 2" xfId="301"/>
    <cellStyle name="40% - Accent5 8" xfId="217"/>
    <cellStyle name="40% - Accent5 9" xfId="345"/>
    <cellStyle name="40% - Accent6" xfId="77" builtinId="51" customBuiltin="1"/>
    <cellStyle name="40% - Accent6 10" xfId="361"/>
    <cellStyle name="40% - Accent6 11" xfId="375"/>
    <cellStyle name="40% - Accent6 2" xfId="12"/>
    <cellStyle name="40% - Accent6 2 2" xfId="149"/>
    <cellStyle name="40% - Accent6 2 2 2" xfId="289"/>
    <cellStyle name="40% - Accent6 2 3" xfId="205"/>
    <cellStyle name="40% - Accent6 3" xfId="94"/>
    <cellStyle name="40% - Accent6 3 2" xfId="179"/>
    <cellStyle name="40% - Accent6 3 2 2" xfId="319"/>
    <cellStyle name="40% - Accent6 3 3" xfId="235"/>
    <cellStyle name="40% - Accent6 4" xfId="108"/>
    <cellStyle name="40% - Accent6 4 2" xfId="193"/>
    <cellStyle name="40% - Accent6 4 2 2" xfId="333"/>
    <cellStyle name="40% - Accent6 4 3" xfId="249"/>
    <cellStyle name="40% - Accent6 5" xfId="122"/>
    <cellStyle name="40% - Accent6 5 2" xfId="263"/>
    <cellStyle name="40% - Accent6 6" xfId="136"/>
    <cellStyle name="40% - Accent6 6 2" xfId="277"/>
    <cellStyle name="40% - Accent6 7" xfId="163"/>
    <cellStyle name="40% - Accent6 7 2" xfId="303"/>
    <cellStyle name="40% - Accent6 8" xfId="219"/>
    <cellStyle name="40% - Accent6 9" xfId="347"/>
    <cellStyle name="60% - Accent1" xfId="58" builtinId="32" customBuiltin="1"/>
    <cellStyle name="60% - Accent1 2" xfId="13"/>
    <cellStyle name="60% - Accent2" xfId="62" builtinId="36" customBuiltin="1"/>
    <cellStyle name="60% - Accent2 2" xfId="14"/>
    <cellStyle name="60% - Accent3" xfId="66" builtinId="40" customBuiltin="1"/>
    <cellStyle name="60% - Accent3 2" xfId="15"/>
    <cellStyle name="60% - Accent4" xfId="70" builtinId="44" customBuiltin="1"/>
    <cellStyle name="60% - Accent4 2" xfId="16"/>
    <cellStyle name="60% - Accent5" xfId="74" builtinId="48" customBuiltin="1"/>
    <cellStyle name="60% - Accent5 2" xfId="17"/>
    <cellStyle name="60% - Accent6" xfId="78" builtinId="52" customBuiltin="1"/>
    <cellStyle name="60% - Accent6 2" xfId="18"/>
    <cellStyle name="Accent1" xfId="55" builtinId="29" customBuiltin="1"/>
    <cellStyle name="Accent1 2" xfId="19"/>
    <cellStyle name="Accent2" xfId="59" builtinId="33" customBuiltin="1"/>
    <cellStyle name="Accent2 2" xfId="20"/>
    <cellStyle name="Accent3" xfId="63" builtinId="37" customBuiltin="1"/>
    <cellStyle name="Accent3 2" xfId="21"/>
    <cellStyle name="Accent4" xfId="67" builtinId="41" customBuiltin="1"/>
    <cellStyle name="Accent4 2" xfId="22"/>
    <cellStyle name="Accent5" xfId="71" builtinId="45" customBuiltin="1"/>
    <cellStyle name="Accent5 2" xfId="23"/>
    <cellStyle name="Accent6" xfId="75" builtinId="49" customBuiltin="1"/>
    <cellStyle name="Accent6 2" xfId="24"/>
    <cellStyle name="Bad" xfId="45" builtinId="27" customBuiltin="1"/>
    <cellStyle name="Bad 2" xfId="25"/>
    <cellStyle name="Calculation" xfId="49" builtinId="22" customBuiltin="1"/>
    <cellStyle name="Calculation 2" xfId="26"/>
    <cellStyle name="Check Cell" xfId="51" builtinId="23" customBuiltin="1"/>
    <cellStyle name="Check Cell 2" xfId="27"/>
    <cellStyle name="Explanatory Text" xfId="53" builtinId="53" customBuiltin="1"/>
    <cellStyle name="Explanatory Text 2" xfId="28"/>
    <cellStyle name="Good" xfId="44" builtinId="26" customBuiltin="1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47" builtinId="20" customBuiltin="1"/>
    <cellStyle name="Input 2" xfId="34"/>
    <cellStyle name="Linked Cell" xfId="50" builtinId="24" customBuiltin="1"/>
    <cellStyle name="Linked Cell 2" xfId="35"/>
    <cellStyle name="Neutral" xfId="46" builtinId="28" customBuiltin="1"/>
    <cellStyle name="Neutral 2" xfId="36"/>
    <cellStyle name="Normal" xfId="0" builtinId="0"/>
    <cellStyle name="Normal 10" xfId="334"/>
    <cellStyle name="Normal 11" xfId="348"/>
    <cellStyle name="Normal 12" xfId="362"/>
    <cellStyle name="Normal 2" xfId="37"/>
    <cellStyle name="Normal 2 2" xfId="150"/>
    <cellStyle name="Normal 2 2 2" xfId="290"/>
    <cellStyle name="Normal 2 3" xfId="206"/>
    <cellStyle name="Normal 3" xfId="43"/>
    <cellStyle name="Normal 4" xfId="79"/>
    <cellStyle name="Normal 4 2" xfId="164"/>
    <cellStyle name="Normal 4 2 2" xfId="304"/>
    <cellStyle name="Normal 4 3" xfId="220"/>
    <cellStyle name="Normal 5" xfId="81"/>
    <cellStyle name="Normal 5 2" xfId="166"/>
    <cellStyle name="Normal 5 2 2" xfId="306"/>
    <cellStyle name="Normal 5 3" xfId="222"/>
    <cellStyle name="Normal 6" xfId="95"/>
    <cellStyle name="Normal 6 2" xfId="180"/>
    <cellStyle name="Normal 6 2 2" xfId="320"/>
    <cellStyle name="Normal 6 3" xfId="236"/>
    <cellStyle name="Normal 7" xfId="109"/>
    <cellStyle name="Normal 7 2" xfId="250"/>
    <cellStyle name="Normal 8" xfId="123"/>
    <cellStyle name="Normal 8 2" xfId="264"/>
    <cellStyle name="Normal 9" xfId="137"/>
    <cellStyle name="Note 10" xfId="363"/>
    <cellStyle name="Note 2" xfId="38"/>
    <cellStyle name="Note 2 2" xfId="151"/>
    <cellStyle name="Note 2 2 2" xfId="291"/>
    <cellStyle name="Note 2 3" xfId="207"/>
    <cellStyle name="Note 3" xfId="80"/>
    <cellStyle name="Note 3 2" xfId="165"/>
    <cellStyle name="Note 3 2 2" xfId="305"/>
    <cellStyle name="Note 3 3" xfId="221"/>
    <cellStyle name="Note 4" xfId="82"/>
    <cellStyle name="Note 4 2" xfId="167"/>
    <cellStyle name="Note 4 2 2" xfId="307"/>
    <cellStyle name="Note 4 3" xfId="223"/>
    <cellStyle name="Note 5" xfId="96"/>
    <cellStyle name="Note 5 2" xfId="181"/>
    <cellStyle name="Note 5 2 2" xfId="321"/>
    <cellStyle name="Note 5 3" xfId="237"/>
    <cellStyle name="Note 6" xfId="110"/>
    <cellStyle name="Note 6 2" xfId="251"/>
    <cellStyle name="Note 7" xfId="124"/>
    <cellStyle name="Note 7 2" xfId="265"/>
    <cellStyle name="Note 8" xfId="335"/>
    <cellStyle name="Note 9" xfId="349"/>
    <cellStyle name="Output" xfId="48" builtinId="21" customBuiltin="1"/>
    <cellStyle name="Output 2" xfId="39"/>
    <cellStyle name="Title" xfId="40" builtinId="15" customBuiltin="1"/>
    <cellStyle name="Total" xfId="54" builtinId="25" customBuiltin="1"/>
    <cellStyle name="Total 2" xfId="41"/>
    <cellStyle name="Warning Text" xfId="52" builtinId="11" customBuiltin="1"/>
    <cellStyle name="Warning Text 2" xfId="4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just"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Variation Between NHS England Areas in Spending </a:t>
            </a:r>
          </a:p>
          <a:p>
            <a:pPr algn="just"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on Special Order Products (Quarter to December 2017)</a:t>
            </a:r>
          </a:p>
        </c:rich>
      </c:tx>
      <c:layout>
        <c:manualLayout>
          <c:xMode val="edge"/>
          <c:yMode val="edge"/>
          <c:x val="0.26795491143317229"/>
          <c:y val="1.3390722142515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8888888888892E-2"/>
          <c:y val="0.10043041606886657"/>
          <c:w val="0.89758454106280194"/>
          <c:h val="0.608799617407938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'Area Team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'Area Team data'!$A$3:$A$29</c:f>
              <c:strCache>
                <c:ptCount val="27"/>
                <c:pt idx="0">
                  <c:v>BRISTOL, N SOM, SOM &amp; S GLOS</c:v>
                </c:pt>
                <c:pt idx="1">
                  <c:v>NORTH WEST LONDON</c:v>
                </c:pt>
                <c:pt idx="2">
                  <c:v>DERBYSHIRE AND NOTTINGHAMSHIRE</c:v>
                </c:pt>
                <c:pt idx="3">
                  <c:v>CHESHIRE, WARRINGTON &amp; WIRRAL</c:v>
                </c:pt>
                <c:pt idx="4">
                  <c:v>THAMES VALLEY</c:v>
                </c:pt>
                <c:pt idx="5">
                  <c:v>LANCASHIRE</c:v>
                </c:pt>
                <c:pt idx="6">
                  <c:v>SOUTH LONDON</c:v>
                </c:pt>
                <c:pt idx="7">
                  <c:v>NORTH EAST LONDON</c:v>
                </c:pt>
                <c:pt idx="8">
                  <c:v>EAST ANGLIA</c:v>
                </c:pt>
                <c:pt idx="9">
                  <c:v>BATH,GLOS,SWINDON &amp; WILTSHIRE</c:v>
                </c:pt>
                <c:pt idx="10">
                  <c:v>SOUTH YORKSHIRE AND BASSETLAW</c:v>
                </c:pt>
                <c:pt idx="11">
                  <c:v>HERTFORDSHIRE &amp; SOUTH MIDLANDS</c:v>
                </c:pt>
                <c:pt idx="12">
                  <c:v>ARDEN,HEREFORDS &amp; WORCESTER</c:v>
                </c:pt>
                <c:pt idx="13">
                  <c:v>MERSEYSIDE</c:v>
                </c:pt>
                <c:pt idx="14">
                  <c:v>NORTH YORKSHIRE AND HUMBER</c:v>
                </c:pt>
                <c:pt idx="15">
                  <c:v>GREATER MANCHESTER</c:v>
                </c:pt>
                <c:pt idx="16">
                  <c:v>SURREY AND SUSSEX</c:v>
                </c:pt>
                <c:pt idx="17">
                  <c:v>KENT AND MEDWAY</c:v>
                </c:pt>
                <c:pt idx="18">
                  <c:v>DEVON,CORNWALL&amp;ISLES OF SCILLY</c:v>
                </c:pt>
                <c:pt idx="19">
                  <c:v>DURHAM, DARLINGTON AND TEES</c:v>
                </c:pt>
                <c:pt idx="20">
                  <c:v>WESSEX</c:v>
                </c:pt>
                <c:pt idx="21">
                  <c:v>SHROPSHIRE AND STAFFORDSHIRE</c:v>
                </c:pt>
                <c:pt idx="22">
                  <c:v>BIRMINGHAM &amp; THE BLACK COUNTRY</c:v>
                </c:pt>
                <c:pt idx="23">
                  <c:v>ESSEX </c:v>
                </c:pt>
                <c:pt idx="24">
                  <c:v>WEST YORKSHIRE</c:v>
                </c:pt>
                <c:pt idx="25">
                  <c:v>CUMBRIA,NORTHUMB,TYNE &amp; WEAR</c:v>
                </c:pt>
                <c:pt idx="26">
                  <c:v>LEICESTERSHIRE &amp; LINCOLNSHIRE</c:v>
                </c:pt>
              </c:strCache>
            </c:strRef>
          </c:cat>
          <c:val>
            <c:numRef>
              <c:f>'Area Team data'!$D$3:$D$29</c:f>
              <c:numCache>
                <c:formatCode>"£"#,##0.00_);[Red]\("£"#,##0.00\)</c:formatCode>
                <c:ptCount val="27"/>
                <c:pt idx="0">
                  <c:v>100.63</c:v>
                </c:pt>
                <c:pt idx="1">
                  <c:v>138.1</c:v>
                </c:pt>
                <c:pt idx="2">
                  <c:v>141.69</c:v>
                </c:pt>
                <c:pt idx="3">
                  <c:v>138.61000000000001</c:v>
                </c:pt>
                <c:pt idx="4">
                  <c:v>165.19</c:v>
                </c:pt>
                <c:pt idx="5">
                  <c:v>173.63</c:v>
                </c:pt>
                <c:pt idx="6">
                  <c:v>175.26</c:v>
                </c:pt>
                <c:pt idx="7">
                  <c:v>185.47</c:v>
                </c:pt>
                <c:pt idx="8">
                  <c:v>183.64</c:v>
                </c:pt>
                <c:pt idx="9">
                  <c:v>199.84</c:v>
                </c:pt>
                <c:pt idx="10">
                  <c:v>207.89</c:v>
                </c:pt>
                <c:pt idx="11">
                  <c:v>192.77</c:v>
                </c:pt>
                <c:pt idx="12">
                  <c:v>211.15</c:v>
                </c:pt>
                <c:pt idx="13">
                  <c:v>233.77</c:v>
                </c:pt>
                <c:pt idx="14">
                  <c:v>219.51</c:v>
                </c:pt>
                <c:pt idx="15">
                  <c:v>245.22</c:v>
                </c:pt>
                <c:pt idx="16">
                  <c:v>237.58</c:v>
                </c:pt>
                <c:pt idx="17">
                  <c:v>257.62</c:v>
                </c:pt>
                <c:pt idx="18">
                  <c:v>236.33</c:v>
                </c:pt>
                <c:pt idx="19">
                  <c:v>217.02</c:v>
                </c:pt>
                <c:pt idx="20">
                  <c:v>251.66</c:v>
                </c:pt>
                <c:pt idx="21">
                  <c:v>278.19</c:v>
                </c:pt>
                <c:pt idx="22">
                  <c:v>254.14</c:v>
                </c:pt>
                <c:pt idx="23">
                  <c:v>256.45</c:v>
                </c:pt>
                <c:pt idx="24">
                  <c:v>267.49</c:v>
                </c:pt>
                <c:pt idx="25">
                  <c:v>242.75</c:v>
                </c:pt>
                <c:pt idx="26">
                  <c:v>268.91000000000003</c:v>
                </c:pt>
              </c:numCache>
            </c:numRef>
          </c:val>
        </c:ser>
        <c:ser>
          <c:idx val="0"/>
          <c:order val="1"/>
          <c:tx>
            <c:strRef>
              <c:f>'Area Team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'Area Team data'!$A$3:$A$29</c:f>
              <c:strCache>
                <c:ptCount val="27"/>
                <c:pt idx="0">
                  <c:v>BRISTOL, N SOM, SOM &amp; S GLOS</c:v>
                </c:pt>
                <c:pt idx="1">
                  <c:v>NORTH WEST LONDON</c:v>
                </c:pt>
                <c:pt idx="2">
                  <c:v>DERBYSHIRE AND NOTTINGHAMSHIRE</c:v>
                </c:pt>
                <c:pt idx="3">
                  <c:v>CHESHIRE, WARRINGTON &amp; WIRRAL</c:v>
                </c:pt>
                <c:pt idx="4">
                  <c:v>THAMES VALLEY</c:v>
                </c:pt>
                <c:pt idx="5">
                  <c:v>LANCASHIRE</c:v>
                </c:pt>
                <c:pt idx="6">
                  <c:v>SOUTH LONDON</c:v>
                </c:pt>
                <c:pt idx="7">
                  <c:v>NORTH EAST LONDON</c:v>
                </c:pt>
                <c:pt idx="8">
                  <c:v>EAST ANGLIA</c:v>
                </c:pt>
                <c:pt idx="9">
                  <c:v>BATH,GLOS,SWINDON &amp; WILTSHIRE</c:v>
                </c:pt>
                <c:pt idx="10">
                  <c:v>SOUTH YORKSHIRE AND BASSETLAW</c:v>
                </c:pt>
                <c:pt idx="11">
                  <c:v>HERTFORDSHIRE &amp; SOUTH MIDLANDS</c:v>
                </c:pt>
                <c:pt idx="12">
                  <c:v>ARDEN,HEREFORDS &amp; WORCESTER</c:v>
                </c:pt>
                <c:pt idx="13">
                  <c:v>MERSEYSIDE</c:v>
                </c:pt>
                <c:pt idx="14">
                  <c:v>NORTH YORKSHIRE AND HUMBER</c:v>
                </c:pt>
                <c:pt idx="15">
                  <c:v>GREATER MANCHESTER</c:v>
                </c:pt>
                <c:pt idx="16">
                  <c:v>SURREY AND SUSSEX</c:v>
                </c:pt>
                <c:pt idx="17">
                  <c:v>KENT AND MEDWAY</c:v>
                </c:pt>
                <c:pt idx="18">
                  <c:v>DEVON,CORNWALL&amp;ISLES OF SCILLY</c:v>
                </c:pt>
                <c:pt idx="19">
                  <c:v>DURHAM, DARLINGTON AND TEES</c:v>
                </c:pt>
                <c:pt idx="20">
                  <c:v>WESSEX</c:v>
                </c:pt>
                <c:pt idx="21">
                  <c:v>SHROPSHIRE AND STAFFORDSHIRE</c:v>
                </c:pt>
                <c:pt idx="22">
                  <c:v>BIRMINGHAM &amp; THE BLACK COUNTRY</c:v>
                </c:pt>
                <c:pt idx="23">
                  <c:v>ESSEX </c:v>
                </c:pt>
                <c:pt idx="24">
                  <c:v>WEST YORKSHIRE</c:v>
                </c:pt>
                <c:pt idx="25">
                  <c:v>CUMBRIA,NORTHUMB,TYNE &amp; WEAR</c:v>
                </c:pt>
                <c:pt idx="26">
                  <c:v>LEICESTERSHIRE &amp; LINCOLNSHIRE</c:v>
                </c:pt>
              </c:strCache>
            </c:strRef>
          </c:cat>
          <c:val>
            <c:numRef>
              <c:f>'Area Team data'!$G$3:$G$29</c:f>
              <c:numCache>
                <c:formatCode>"£"#,##0.00_);[Red]\("£"#,##0.00\)</c:formatCode>
                <c:ptCount val="27"/>
                <c:pt idx="0">
                  <c:v>46.69</c:v>
                </c:pt>
                <c:pt idx="1">
                  <c:v>55.8</c:v>
                </c:pt>
                <c:pt idx="2">
                  <c:v>63.75</c:v>
                </c:pt>
                <c:pt idx="3">
                  <c:v>67.510000000000005</c:v>
                </c:pt>
                <c:pt idx="4">
                  <c:v>56.99</c:v>
                </c:pt>
                <c:pt idx="5">
                  <c:v>63.1</c:v>
                </c:pt>
                <c:pt idx="6">
                  <c:v>73.900000000000006</c:v>
                </c:pt>
                <c:pt idx="7">
                  <c:v>68.81</c:v>
                </c:pt>
                <c:pt idx="8">
                  <c:v>74.16</c:v>
                </c:pt>
                <c:pt idx="9">
                  <c:v>74.86</c:v>
                </c:pt>
                <c:pt idx="10">
                  <c:v>73.28</c:v>
                </c:pt>
                <c:pt idx="11">
                  <c:v>90.79</c:v>
                </c:pt>
                <c:pt idx="12">
                  <c:v>81.03</c:v>
                </c:pt>
                <c:pt idx="13">
                  <c:v>62.77</c:v>
                </c:pt>
                <c:pt idx="14">
                  <c:v>94.72</c:v>
                </c:pt>
                <c:pt idx="15">
                  <c:v>74.87</c:v>
                </c:pt>
                <c:pt idx="16">
                  <c:v>83.45</c:v>
                </c:pt>
                <c:pt idx="17">
                  <c:v>75.959999999999994</c:v>
                </c:pt>
                <c:pt idx="18">
                  <c:v>106.94</c:v>
                </c:pt>
                <c:pt idx="19">
                  <c:v>128.84</c:v>
                </c:pt>
                <c:pt idx="20">
                  <c:v>97.02</c:v>
                </c:pt>
                <c:pt idx="21">
                  <c:v>90.87</c:v>
                </c:pt>
                <c:pt idx="22">
                  <c:v>119.06</c:v>
                </c:pt>
                <c:pt idx="23">
                  <c:v>120.31</c:v>
                </c:pt>
                <c:pt idx="24">
                  <c:v>109.59</c:v>
                </c:pt>
                <c:pt idx="25">
                  <c:v>142.56</c:v>
                </c:pt>
                <c:pt idx="26">
                  <c:v>129.97999999999999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663744"/>
        <c:axId val="80615040"/>
      </c:barChart>
      <c:catAx>
        <c:axId val="1336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15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61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0.25203252032520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637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489662342931771"/>
          <c:y val="0.11707317073170732"/>
          <c:w val="0.40305689325066257"/>
          <c:h val="3.30481214955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London Clinical Commissioning Groups in Spending 
on Special Order Products (Quarter to December 2017)</a:t>
            </a:r>
          </a:p>
        </c:rich>
      </c:tx>
      <c:layout>
        <c:manualLayout>
          <c:xMode val="edge"/>
          <c:yMode val="edge"/>
          <c:x val="0.22902518218245582"/>
          <c:y val="1.6856955380577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97561566446877E-2"/>
          <c:y val="0.12561183663017733"/>
          <c:w val="0.91859339011195029"/>
          <c:h val="0.6387755265347928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'London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'London data'!$A$3:$A$34</c:f>
              <c:strCache>
                <c:ptCount val="32"/>
                <c:pt idx="0">
                  <c:v>RICHMOND</c:v>
                </c:pt>
                <c:pt idx="1">
                  <c:v>BRENT</c:v>
                </c:pt>
                <c:pt idx="2">
                  <c:v>CITY AND HACKNEY</c:v>
                </c:pt>
                <c:pt idx="3">
                  <c:v>WEST LONDON (K&amp;C &amp; QPP)</c:v>
                </c:pt>
                <c:pt idx="4">
                  <c:v>CROYDON</c:v>
                </c:pt>
                <c:pt idx="5">
                  <c:v>KINGSTON</c:v>
                </c:pt>
                <c:pt idx="6">
                  <c:v>MERTON</c:v>
                </c:pt>
                <c:pt idx="7">
                  <c:v>EALING</c:v>
                </c:pt>
                <c:pt idx="8">
                  <c:v>HILLINGDON</c:v>
                </c:pt>
                <c:pt idx="9">
                  <c:v>CENTRAL LONDON (WESTMINSTER)</c:v>
                </c:pt>
                <c:pt idx="10">
                  <c:v>SUTTON</c:v>
                </c:pt>
                <c:pt idx="11">
                  <c:v>BARNET</c:v>
                </c:pt>
                <c:pt idx="12">
                  <c:v>HARROW</c:v>
                </c:pt>
                <c:pt idx="13">
                  <c:v>TOWER HAMLETS</c:v>
                </c:pt>
                <c:pt idx="14">
                  <c:v>HARINGEY</c:v>
                </c:pt>
                <c:pt idx="15">
                  <c:v>CAMDEN</c:v>
                </c:pt>
                <c:pt idx="16">
                  <c:v>SOUTHWARK</c:v>
                </c:pt>
                <c:pt idx="17">
                  <c:v>HAMMERSMITH AND FULHAM</c:v>
                </c:pt>
                <c:pt idx="18">
                  <c:v>HAVERING</c:v>
                </c:pt>
                <c:pt idx="19">
                  <c:v>BARKING &amp; DAGENHAM</c:v>
                </c:pt>
                <c:pt idx="20">
                  <c:v>HOUNSLOW</c:v>
                </c:pt>
                <c:pt idx="21">
                  <c:v>BROMLEY</c:v>
                </c:pt>
                <c:pt idx="22">
                  <c:v>REDBRIDGE</c:v>
                </c:pt>
                <c:pt idx="23">
                  <c:v>ENFIELD</c:v>
                </c:pt>
                <c:pt idx="24">
                  <c:v>GREENWICH</c:v>
                </c:pt>
                <c:pt idx="25">
                  <c:v>BEXLEY</c:v>
                </c:pt>
                <c:pt idx="26">
                  <c:v>LAMBETH</c:v>
                </c:pt>
                <c:pt idx="27">
                  <c:v>WANDSWORTH</c:v>
                </c:pt>
                <c:pt idx="28">
                  <c:v>NEWHAM</c:v>
                </c:pt>
                <c:pt idx="29">
                  <c:v>ISLINGTON</c:v>
                </c:pt>
                <c:pt idx="30">
                  <c:v>WALTHAM FOREST</c:v>
                </c:pt>
                <c:pt idx="31">
                  <c:v>LEWISHAM</c:v>
                </c:pt>
              </c:strCache>
            </c:strRef>
          </c:cat>
          <c:val>
            <c:numRef>
              <c:f>'London data'!$D$3:$D$34</c:f>
              <c:numCache>
                <c:formatCode>"£"#,##0.00_);[Red]\("£"#,##0.00\)</c:formatCode>
                <c:ptCount val="32"/>
                <c:pt idx="0">
                  <c:v>103.53</c:v>
                </c:pt>
                <c:pt idx="1">
                  <c:v>103.36</c:v>
                </c:pt>
                <c:pt idx="2">
                  <c:v>112.03</c:v>
                </c:pt>
                <c:pt idx="3">
                  <c:v>105.42</c:v>
                </c:pt>
                <c:pt idx="4">
                  <c:v>110.74</c:v>
                </c:pt>
                <c:pt idx="5">
                  <c:v>111.17</c:v>
                </c:pt>
                <c:pt idx="6">
                  <c:v>117.53</c:v>
                </c:pt>
                <c:pt idx="7">
                  <c:v>127.03</c:v>
                </c:pt>
                <c:pt idx="8">
                  <c:v>126.76</c:v>
                </c:pt>
                <c:pt idx="9">
                  <c:v>142.84</c:v>
                </c:pt>
                <c:pt idx="10">
                  <c:v>157.77000000000001</c:v>
                </c:pt>
                <c:pt idx="11">
                  <c:v>126.19</c:v>
                </c:pt>
                <c:pt idx="12">
                  <c:v>149.41999999999999</c:v>
                </c:pt>
                <c:pt idx="13">
                  <c:v>130.05000000000001</c:v>
                </c:pt>
                <c:pt idx="14">
                  <c:v>156.37</c:v>
                </c:pt>
                <c:pt idx="15">
                  <c:v>175.13</c:v>
                </c:pt>
                <c:pt idx="16">
                  <c:v>165.82</c:v>
                </c:pt>
                <c:pt idx="17">
                  <c:v>169.65</c:v>
                </c:pt>
                <c:pt idx="18">
                  <c:v>219.07</c:v>
                </c:pt>
                <c:pt idx="19">
                  <c:v>187.07</c:v>
                </c:pt>
                <c:pt idx="20">
                  <c:v>194.53</c:v>
                </c:pt>
                <c:pt idx="21">
                  <c:v>183.41</c:v>
                </c:pt>
                <c:pt idx="22">
                  <c:v>188.73</c:v>
                </c:pt>
                <c:pt idx="23">
                  <c:v>219.85</c:v>
                </c:pt>
                <c:pt idx="24">
                  <c:v>216.64</c:v>
                </c:pt>
                <c:pt idx="25">
                  <c:v>223.06</c:v>
                </c:pt>
                <c:pt idx="26">
                  <c:v>219.8</c:v>
                </c:pt>
                <c:pt idx="27">
                  <c:v>161.59</c:v>
                </c:pt>
                <c:pt idx="28">
                  <c:v>235.88</c:v>
                </c:pt>
                <c:pt idx="29">
                  <c:v>222.78</c:v>
                </c:pt>
                <c:pt idx="30">
                  <c:v>227.82</c:v>
                </c:pt>
                <c:pt idx="31">
                  <c:v>262.52</c:v>
                </c:pt>
              </c:numCache>
            </c:numRef>
          </c:val>
        </c:ser>
        <c:ser>
          <c:idx val="0"/>
          <c:order val="1"/>
          <c:tx>
            <c:strRef>
              <c:f>'London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'London data'!$A$3:$A$34</c:f>
              <c:strCache>
                <c:ptCount val="32"/>
                <c:pt idx="0">
                  <c:v>RICHMOND</c:v>
                </c:pt>
                <c:pt idx="1">
                  <c:v>BRENT</c:v>
                </c:pt>
                <c:pt idx="2">
                  <c:v>CITY AND HACKNEY</c:v>
                </c:pt>
                <c:pt idx="3">
                  <c:v>WEST LONDON (K&amp;C &amp; QPP)</c:v>
                </c:pt>
                <c:pt idx="4">
                  <c:v>CROYDON</c:v>
                </c:pt>
                <c:pt idx="5">
                  <c:v>KINGSTON</c:v>
                </c:pt>
                <c:pt idx="6">
                  <c:v>MERTON</c:v>
                </c:pt>
                <c:pt idx="7">
                  <c:v>EALING</c:v>
                </c:pt>
                <c:pt idx="8">
                  <c:v>HILLINGDON</c:v>
                </c:pt>
                <c:pt idx="9">
                  <c:v>CENTRAL LONDON (WESTMINSTER)</c:v>
                </c:pt>
                <c:pt idx="10">
                  <c:v>SUTTON</c:v>
                </c:pt>
                <c:pt idx="11">
                  <c:v>BARNET</c:v>
                </c:pt>
                <c:pt idx="12">
                  <c:v>HARROW</c:v>
                </c:pt>
                <c:pt idx="13">
                  <c:v>TOWER HAMLETS</c:v>
                </c:pt>
                <c:pt idx="14">
                  <c:v>HARINGEY</c:v>
                </c:pt>
                <c:pt idx="15">
                  <c:v>CAMDEN</c:v>
                </c:pt>
                <c:pt idx="16">
                  <c:v>SOUTHWARK</c:v>
                </c:pt>
                <c:pt idx="17">
                  <c:v>HAMMERSMITH AND FULHAM</c:v>
                </c:pt>
                <c:pt idx="18">
                  <c:v>HAVERING</c:v>
                </c:pt>
                <c:pt idx="19">
                  <c:v>BARKING &amp; DAGENHAM</c:v>
                </c:pt>
                <c:pt idx="20">
                  <c:v>HOUNSLOW</c:v>
                </c:pt>
                <c:pt idx="21">
                  <c:v>BROMLEY</c:v>
                </c:pt>
                <c:pt idx="22">
                  <c:v>REDBRIDGE</c:v>
                </c:pt>
                <c:pt idx="23">
                  <c:v>ENFIELD</c:v>
                </c:pt>
                <c:pt idx="24">
                  <c:v>GREENWICH</c:v>
                </c:pt>
                <c:pt idx="25">
                  <c:v>BEXLEY</c:v>
                </c:pt>
                <c:pt idx="26">
                  <c:v>LAMBETH</c:v>
                </c:pt>
                <c:pt idx="27">
                  <c:v>WANDSWORTH</c:v>
                </c:pt>
                <c:pt idx="28">
                  <c:v>NEWHAM</c:v>
                </c:pt>
                <c:pt idx="29">
                  <c:v>ISLINGTON</c:v>
                </c:pt>
                <c:pt idx="30">
                  <c:v>WALTHAM FOREST</c:v>
                </c:pt>
                <c:pt idx="31">
                  <c:v>LEWISHAM</c:v>
                </c:pt>
              </c:strCache>
            </c:strRef>
          </c:cat>
          <c:val>
            <c:numRef>
              <c:f>'London data'!$G$3:$G$34</c:f>
              <c:numCache>
                <c:formatCode>"£"#,##0.00_);[Red]\("£"#,##0.00\)</c:formatCode>
                <c:ptCount val="32"/>
                <c:pt idx="0">
                  <c:v>26.84</c:v>
                </c:pt>
                <c:pt idx="1">
                  <c:v>47.29</c:v>
                </c:pt>
                <c:pt idx="2">
                  <c:v>43.31</c:v>
                </c:pt>
                <c:pt idx="3">
                  <c:v>53.33</c:v>
                </c:pt>
                <c:pt idx="4">
                  <c:v>51.93</c:v>
                </c:pt>
                <c:pt idx="5">
                  <c:v>59.39</c:v>
                </c:pt>
                <c:pt idx="6">
                  <c:v>56.29</c:v>
                </c:pt>
                <c:pt idx="7">
                  <c:v>54.04</c:v>
                </c:pt>
                <c:pt idx="8">
                  <c:v>55.62</c:v>
                </c:pt>
                <c:pt idx="9">
                  <c:v>47.29</c:v>
                </c:pt>
                <c:pt idx="10">
                  <c:v>42.45</c:v>
                </c:pt>
                <c:pt idx="11">
                  <c:v>74.209999999999994</c:v>
                </c:pt>
                <c:pt idx="12">
                  <c:v>51.27</c:v>
                </c:pt>
                <c:pt idx="13">
                  <c:v>74.86</c:v>
                </c:pt>
                <c:pt idx="14">
                  <c:v>54.72</c:v>
                </c:pt>
                <c:pt idx="15">
                  <c:v>49.05</c:v>
                </c:pt>
                <c:pt idx="16">
                  <c:v>68.349999999999994</c:v>
                </c:pt>
                <c:pt idx="17">
                  <c:v>77.86</c:v>
                </c:pt>
                <c:pt idx="18">
                  <c:v>36.36</c:v>
                </c:pt>
                <c:pt idx="19">
                  <c:v>71.72</c:v>
                </c:pt>
                <c:pt idx="20">
                  <c:v>65.010000000000005</c:v>
                </c:pt>
                <c:pt idx="21">
                  <c:v>84.43</c:v>
                </c:pt>
                <c:pt idx="22">
                  <c:v>80.92</c:v>
                </c:pt>
                <c:pt idx="23">
                  <c:v>55.44</c:v>
                </c:pt>
                <c:pt idx="24">
                  <c:v>59.29</c:v>
                </c:pt>
                <c:pt idx="25">
                  <c:v>56.8</c:v>
                </c:pt>
                <c:pt idx="26">
                  <c:v>72.5</c:v>
                </c:pt>
                <c:pt idx="27">
                  <c:v>146.71</c:v>
                </c:pt>
                <c:pt idx="28">
                  <c:v>78.319999999999993</c:v>
                </c:pt>
                <c:pt idx="29">
                  <c:v>103.59</c:v>
                </c:pt>
                <c:pt idx="30">
                  <c:v>101.85</c:v>
                </c:pt>
                <c:pt idx="31">
                  <c:v>94.7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890880"/>
        <c:axId val="132497408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'London data'!$K$3:$K$34</c:f>
              <c:numCache>
                <c:formatCode>"£"#,##0.00_);[Red]\("£"#,##0.00\)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74368"/>
        <c:axId val="132497984"/>
      </c:barChart>
      <c:catAx>
        <c:axId val="1048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97408"/>
        <c:crosses val="autoZero"/>
        <c:auto val="1"/>
        <c:lblAlgn val="ctr"/>
        <c:lblOffset val="100"/>
        <c:tickMarkSkip val="1"/>
        <c:noMultiLvlLbl val="0"/>
      </c:catAx>
      <c:valAx>
        <c:axId val="132497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4.2516573658605969E-3"/>
              <c:y val="0.28740781640099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90880"/>
        <c:crosses val="autoZero"/>
        <c:crossBetween val="between"/>
        <c:majorUnit val="100"/>
      </c:valAx>
      <c:catAx>
        <c:axId val="13727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2497984"/>
        <c:crosses val="autoZero"/>
        <c:auto val="1"/>
        <c:lblAlgn val="ctr"/>
        <c:lblOffset val="100"/>
        <c:noMultiLvlLbl val="0"/>
      </c:catAx>
      <c:valAx>
        <c:axId val="132497984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137274368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0088629903480535E-2"/>
          <c:y val="0.14471544715447154"/>
          <c:w val="0.34419747489226848"/>
          <c:h val="3.51136290890467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Midlands and East of England Clinical Commissioning Groups in Spending 
on Special Order Products (Quarter to December </a:t>
            </a:r>
            <a:r>
              <a:rPr lang="en-GB" baseline="0"/>
              <a:t>2017</a:t>
            </a:r>
            <a:r>
              <a:rPr lang="en-GB"/>
              <a:t>)</a:t>
            </a:r>
          </a:p>
        </c:rich>
      </c:tx>
      <c:layout>
        <c:manualLayout>
          <c:xMode val="edge"/>
          <c:yMode val="edge"/>
          <c:x val="0.13538110855873201"/>
          <c:y val="2.0921960015802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60633441684171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'Midlands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'Midlands data'!$A$3:$A$63</c:f>
              <c:strCache>
                <c:ptCount val="61"/>
                <c:pt idx="0">
                  <c:v>NOTTINGHAM CITY</c:v>
                </c:pt>
                <c:pt idx="1">
                  <c:v>NOTTINGHAM WEST</c:v>
                </c:pt>
                <c:pt idx="2">
                  <c:v>GREAT YARMOUTH &amp; WAVENEY</c:v>
                </c:pt>
                <c:pt idx="3">
                  <c:v>SOUTH NORFOLK</c:v>
                </c:pt>
                <c:pt idx="4">
                  <c:v>BIRMINGHAM SOUTH AND CENTRAL</c:v>
                </c:pt>
                <c:pt idx="5">
                  <c:v>NORTH DERBYSHIRE</c:v>
                </c:pt>
                <c:pt idx="6">
                  <c:v>LEICESTER CITY</c:v>
                </c:pt>
                <c:pt idx="7">
                  <c:v>SOUTHERN DERBYSHIRE</c:v>
                </c:pt>
                <c:pt idx="8">
                  <c:v>HERTS VALLEYS</c:v>
                </c:pt>
                <c:pt idx="9">
                  <c:v>CAMBRIDGESHIRE AND PETERBOROUGH</c:v>
                </c:pt>
                <c:pt idx="10">
                  <c:v>HEREFORDSHIRE</c:v>
                </c:pt>
                <c:pt idx="11">
                  <c:v>WEST LEICESTERSHIRE</c:v>
                </c:pt>
                <c:pt idx="12">
                  <c:v>MANSFIELD &amp; ASHFIELD</c:v>
                </c:pt>
                <c:pt idx="13">
                  <c:v>NEWARK &amp; SHERWOOD</c:v>
                </c:pt>
                <c:pt idx="14">
                  <c:v>BIRMINGHAM CROSSCITY</c:v>
                </c:pt>
                <c:pt idx="15">
                  <c:v>SOUTH WARWICKSHIRE</c:v>
                </c:pt>
                <c:pt idx="16">
                  <c:v>NORWICH</c:v>
                </c:pt>
                <c:pt idx="17">
                  <c:v>NENE</c:v>
                </c:pt>
                <c:pt idx="18">
                  <c:v>HARDWICK</c:v>
                </c:pt>
                <c:pt idx="19">
                  <c:v>NORTH NORFOLK</c:v>
                </c:pt>
                <c:pt idx="20">
                  <c:v>EAST LEICESTERSHIRE AND RUTLAND</c:v>
                </c:pt>
                <c:pt idx="21">
                  <c:v>CORBY</c:v>
                </c:pt>
                <c:pt idx="22">
                  <c:v>WARWICKSHIRE NORTH</c:v>
                </c:pt>
                <c:pt idx="23">
                  <c:v>REDDITCH AND BROMSGROVE</c:v>
                </c:pt>
                <c:pt idx="24">
                  <c:v>EAST STAFFORDSHIRE</c:v>
                </c:pt>
                <c:pt idx="25">
                  <c:v>RUSHCLIFFE</c:v>
                </c:pt>
                <c:pt idx="26">
                  <c:v>WYRE FOREST</c:v>
                </c:pt>
                <c:pt idx="27">
                  <c:v>EREWASH</c:v>
                </c:pt>
                <c:pt idx="28">
                  <c:v>SOUTHEND</c:v>
                </c:pt>
                <c:pt idx="29">
                  <c:v>COVENTRY AND RUGBY</c:v>
                </c:pt>
                <c:pt idx="30">
                  <c:v>BEDFORDSHIRE</c:v>
                </c:pt>
                <c:pt idx="31">
                  <c:v>WEST SUFFOLK</c:v>
                </c:pt>
                <c:pt idx="32">
                  <c:v>TELFORD &amp; WREKIN</c:v>
                </c:pt>
                <c:pt idx="33">
                  <c:v>WEST ESSEX</c:v>
                </c:pt>
                <c:pt idx="34">
                  <c:v>SOUTH WORCESTERSHIRE</c:v>
                </c:pt>
                <c:pt idx="35">
                  <c:v>SE STAFFS &amp; SEISDON PENINSULAR</c:v>
                </c:pt>
                <c:pt idx="36">
                  <c:v>WEST NORFOLK</c:v>
                </c:pt>
                <c:pt idx="37">
                  <c:v>EAST AND NORTH HERTFORDSHIRE</c:v>
                </c:pt>
                <c:pt idx="38">
                  <c:v>NOTTINGHAM NORTH &amp; EAST</c:v>
                </c:pt>
                <c:pt idx="39">
                  <c:v>CASTLE POINT AND ROCHFORD</c:v>
                </c:pt>
                <c:pt idx="40">
                  <c:v>STOKE ON TRENT</c:v>
                </c:pt>
                <c:pt idx="41">
                  <c:v>SOLIHULL</c:v>
                </c:pt>
                <c:pt idx="42">
                  <c:v>SANDWELL AND WEST BIRMINGHAM</c:v>
                </c:pt>
                <c:pt idx="43">
                  <c:v>SHROPSHIRE</c:v>
                </c:pt>
                <c:pt idx="44">
                  <c:v>MILTON KEYNES</c:v>
                </c:pt>
                <c:pt idx="45">
                  <c:v>NORTH STAFFORDSHIRE</c:v>
                </c:pt>
                <c:pt idx="46">
                  <c:v>MID ESSEX</c:v>
                </c:pt>
                <c:pt idx="47">
                  <c:v>LUTON</c:v>
                </c:pt>
                <c:pt idx="48">
                  <c:v>DUDLEY</c:v>
                </c:pt>
                <c:pt idx="49">
                  <c:v>NORTH EAST ESSEX</c:v>
                </c:pt>
                <c:pt idx="50">
                  <c:v>BASILDON AND BRENTWOOD</c:v>
                </c:pt>
                <c:pt idx="51">
                  <c:v>IPSWICH AND EAST SUFFOLK</c:v>
                </c:pt>
                <c:pt idx="52">
                  <c:v>WALSALL</c:v>
                </c:pt>
                <c:pt idx="53">
                  <c:v>CANNOCK CHASE</c:v>
                </c:pt>
                <c:pt idx="54">
                  <c:v>THURROCK</c:v>
                </c:pt>
                <c:pt idx="55">
                  <c:v>STAFFORD AND SURROUNDS</c:v>
                </c:pt>
                <c:pt idx="56">
                  <c:v>SOUTH LINCOLNSHIRE</c:v>
                </c:pt>
                <c:pt idx="57">
                  <c:v>WOLVERHAMPTON</c:v>
                </c:pt>
                <c:pt idx="58">
                  <c:v>LINCOLNSHIRE EAST</c:v>
                </c:pt>
                <c:pt idx="59">
                  <c:v>SOUTH WEST LINCOLNSHIRE</c:v>
                </c:pt>
                <c:pt idx="60">
                  <c:v>LINCOLNSHIRE WEST</c:v>
                </c:pt>
              </c:strCache>
            </c:strRef>
          </c:cat>
          <c:val>
            <c:numRef>
              <c:f>'Midlands data'!$D$3:$D$63</c:f>
              <c:numCache>
                <c:formatCode>"£"#,##0.00_);[Red]\("£"#,##0.00\)</c:formatCode>
                <c:ptCount val="61"/>
                <c:pt idx="0">
                  <c:v>75.319999999999993</c:v>
                </c:pt>
                <c:pt idx="1">
                  <c:v>101.7</c:v>
                </c:pt>
                <c:pt idx="2">
                  <c:v>106.91</c:v>
                </c:pt>
                <c:pt idx="3">
                  <c:v>95.11</c:v>
                </c:pt>
                <c:pt idx="4">
                  <c:v>122.95</c:v>
                </c:pt>
                <c:pt idx="5">
                  <c:v>122.38</c:v>
                </c:pt>
                <c:pt idx="6">
                  <c:v>77.19</c:v>
                </c:pt>
                <c:pt idx="7">
                  <c:v>126.07</c:v>
                </c:pt>
                <c:pt idx="8">
                  <c:v>147.83000000000001</c:v>
                </c:pt>
                <c:pt idx="9">
                  <c:v>150.77000000000001</c:v>
                </c:pt>
                <c:pt idx="10">
                  <c:v>123.32</c:v>
                </c:pt>
                <c:pt idx="11">
                  <c:v>93.75</c:v>
                </c:pt>
                <c:pt idx="12">
                  <c:v>168.77</c:v>
                </c:pt>
                <c:pt idx="13">
                  <c:v>170.32</c:v>
                </c:pt>
                <c:pt idx="14">
                  <c:v>155.99</c:v>
                </c:pt>
                <c:pt idx="15">
                  <c:v>150.76</c:v>
                </c:pt>
                <c:pt idx="16">
                  <c:v>132.49</c:v>
                </c:pt>
                <c:pt idx="17">
                  <c:v>163</c:v>
                </c:pt>
                <c:pt idx="18">
                  <c:v>180.6</c:v>
                </c:pt>
                <c:pt idx="19">
                  <c:v>155.4</c:v>
                </c:pt>
                <c:pt idx="20">
                  <c:v>145.43</c:v>
                </c:pt>
                <c:pt idx="21">
                  <c:v>156.11000000000001</c:v>
                </c:pt>
                <c:pt idx="22">
                  <c:v>162.66999999999999</c:v>
                </c:pt>
                <c:pt idx="23">
                  <c:v>164.9</c:v>
                </c:pt>
                <c:pt idx="24">
                  <c:v>170.99</c:v>
                </c:pt>
                <c:pt idx="25">
                  <c:v>171.02</c:v>
                </c:pt>
                <c:pt idx="26">
                  <c:v>179.8</c:v>
                </c:pt>
                <c:pt idx="27">
                  <c:v>230.46</c:v>
                </c:pt>
                <c:pt idx="28">
                  <c:v>198.14</c:v>
                </c:pt>
                <c:pt idx="29">
                  <c:v>221.93</c:v>
                </c:pt>
                <c:pt idx="30">
                  <c:v>179.82</c:v>
                </c:pt>
                <c:pt idx="31">
                  <c:v>199.81</c:v>
                </c:pt>
                <c:pt idx="32">
                  <c:v>222.17</c:v>
                </c:pt>
                <c:pt idx="33">
                  <c:v>204.73</c:v>
                </c:pt>
                <c:pt idx="34">
                  <c:v>220.78</c:v>
                </c:pt>
                <c:pt idx="35">
                  <c:v>194.92</c:v>
                </c:pt>
                <c:pt idx="36">
                  <c:v>221.38</c:v>
                </c:pt>
                <c:pt idx="37">
                  <c:v>223.19</c:v>
                </c:pt>
                <c:pt idx="38">
                  <c:v>249.22</c:v>
                </c:pt>
                <c:pt idx="39">
                  <c:v>231.35</c:v>
                </c:pt>
                <c:pt idx="40">
                  <c:v>260.64</c:v>
                </c:pt>
                <c:pt idx="41">
                  <c:v>263.95</c:v>
                </c:pt>
                <c:pt idx="42">
                  <c:v>238.94</c:v>
                </c:pt>
                <c:pt idx="43">
                  <c:v>273.23</c:v>
                </c:pt>
                <c:pt idx="44">
                  <c:v>221.73</c:v>
                </c:pt>
                <c:pt idx="45">
                  <c:v>303.98</c:v>
                </c:pt>
                <c:pt idx="46">
                  <c:v>214.43</c:v>
                </c:pt>
                <c:pt idx="47">
                  <c:v>281.69</c:v>
                </c:pt>
                <c:pt idx="48">
                  <c:v>210.09</c:v>
                </c:pt>
                <c:pt idx="49">
                  <c:v>298.89</c:v>
                </c:pt>
                <c:pt idx="50">
                  <c:v>318.97000000000003</c:v>
                </c:pt>
                <c:pt idx="51">
                  <c:v>358.22</c:v>
                </c:pt>
                <c:pt idx="52">
                  <c:v>296.11</c:v>
                </c:pt>
                <c:pt idx="53">
                  <c:v>367.51</c:v>
                </c:pt>
                <c:pt idx="54">
                  <c:v>347.35</c:v>
                </c:pt>
                <c:pt idx="55">
                  <c:v>351.11</c:v>
                </c:pt>
                <c:pt idx="56">
                  <c:v>419.04</c:v>
                </c:pt>
                <c:pt idx="57">
                  <c:v>439.7</c:v>
                </c:pt>
                <c:pt idx="58">
                  <c:v>448.64</c:v>
                </c:pt>
                <c:pt idx="59">
                  <c:v>523.87</c:v>
                </c:pt>
                <c:pt idx="60">
                  <c:v>609.58000000000004</c:v>
                </c:pt>
              </c:numCache>
            </c:numRef>
          </c:val>
        </c:ser>
        <c:ser>
          <c:idx val="0"/>
          <c:order val="1"/>
          <c:tx>
            <c:strRef>
              <c:f>'Midlands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'Midlands data'!$A$3:$A$63</c:f>
              <c:strCache>
                <c:ptCount val="61"/>
                <c:pt idx="0">
                  <c:v>NOTTINGHAM CITY</c:v>
                </c:pt>
                <c:pt idx="1">
                  <c:v>NOTTINGHAM WEST</c:v>
                </c:pt>
                <c:pt idx="2">
                  <c:v>GREAT YARMOUTH &amp; WAVENEY</c:v>
                </c:pt>
                <c:pt idx="3">
                  <c:v>SOUTH NORFOLK</c:v>
                </c:pt>
                <c:pt idx="4">
                  <c:v>BIRMINGHAM SOUTH AND CENTRAL</c:v>
                </c:pt>
                <c:pt idx="5">
                  <c:v>NORTH DERBYSHIRE</c:v>
                </c:pt>
                <c:pt idx="6">
                  <c:v>LEICESTER CITY</c:v>
                </c:pt>
                <c:pt idx="7">
                  <c:v>SOUTHERN DERBYSHIRE</c:v>
                </c:pt>
                <c:pt idx="8">
                  <c:v>HERTS VALLEYS</c:v>
                </c:pt>
                <c:pt idx="9">
                  <c:v>CAMBRIDGESHIRE AND PETERBOROUGH</c:v>
                </c:pt>
                <c:pt idx="10">
                  <c:v>HEREFORDSHIRE</c:v>
                </c:pt>
                <c:pt idx="11">
                  <c:v>WEST LEICESTERSHIRE</c:v>
                </c:pt>
                <c:pt idx="12">
                  <c:v>MANSFIELD &amp; ASHFIELD</c:v>
                </c:pt>
                <c:pt idx="13">
                  <c:v>NEWARK &amp; SHERWOOD</c:v>
                </c:pt>
                <c:pt idx="14">
                  <c:v>BIRMINGHAM CROSSCITY</c:v>
                </c:pt>
                <c:pt idx="15">
                  <c:v>SOUTH WARWICKSHIRE</c:v>
                </c:pt>
                <c:pt idx="16">
                  <c:v>NORWICH</c:v>
                </c:pt>
                <c:pt idx="17">
                  <c:v>NENE</c:v>
                </c:pt>
                <c:pt idx="18">
                  <c:v>HARDWICK</c:v>
                </c:pt>
                <c:pt idx="19">
                  <c:v>NORTH NORFOLK</c:v>
                </c:pt>
                <c:pt idx="20">
                  <c:v>EAST LEICESTERSHIRE AND RUTLAND</c:v>
                </c:pt>
                <c:pt idx="21">
                  <c:v>CORBY</c:v>
                </c:pt>
                <c:pt idx="22">
                  <c:v>WARWICKSHIRE NORTH</c:v>
                </c:pt>
                <c:pt idx="23">
                  <c:v>REDDITCH AND BROMSGROVE</c:v>
                </c:pt>
                <c:pt idx="24">
                  <c:v>EAST STAFFORDSHIRE</c:v>
                </c:pt>
                <c:pt idx="25">
                  <c:v>RUSHCLIFFE</c:v>
                </c:pt>
                <c:pt idx="26">
                  <c:v>WYRE FOREST</c:v>
                </c:pt>
                <c:pt idx="27">
                  <c:v>EREWASH</c:v>
                </c:pt>
                <c:pt idx="28">
                  <c:v>SOUTHEND</c:v>
                </c:pt>
                <c:pt idx="29">
                  <c:v>COVENTRY AND RUGBY</c:v>
                </c:pt>
                <c:pt idx="30">
                  <c:v>BEDFORDSHIRE</c:v>
                </c:pt>
                <c:pt idx="31">
                  <c:v>WEST SUFFOLK</c:v>
                </c:pt>
                <c:pt idx="32">
                  <c:v>TELFORD &amp; WREKIN</c:v>
                </c:pt>
                <c:pt idx="33">
                  <c:v>WEST ESSEX</c:v>
                </c:pt>
                <c:pt idx="34">
                  <c:v>SOUTH WORCESTERSHIRE</c:v>
                </c:pt>
                <c:pt idx="35">
                  <c:v>SE STAFFS &amp; SEISDON PENINSULAR</c:v>
                </c:pt>
                <c:pt idx="36">
                  <c:v>WEST NORFOLK</c:v>
                </c:pt>
                <c:pt idx="37">
                  <c:v>EAST AND NORTH HERTFORDSHIRE</c:v>
                </c:pt>
                <c:pt idx="38">
                  <c:v>NOTTINGHAM NORTH &amp; EAST</c:v>
                </c:pt>
                <c:pt idx="39">
                  <c:v>CASTLE POINT AND ROCHFORD</c:v>
                </c:pt>
                <c:pt idx="40">
                  <c:v>STOKE ON TRENT</c:v>
                </c:pt>
                <c:pt idx="41">
                  <c:v>SOLIHULL</c:v>
                </c:pt>
                <c:pt idx="42">
                  <c:v>SANDWELL AND WEST BIRMINGHAM</c:v>
                </c:pt>
                <c:pt idx="43">
                  <c:v>SHROPSHIRE</c:v>
                </c:pt>
                <c:pt idx="44">
                  <c:v>MILTON KEYNES</c:v>
                </c:pt>
                <c:pt idx="45">
                  <c:v>NORTH STAFFORDSHIRE</c:v>
                </c:pt>
                <c:pt idx="46">
                  <c:v>MID ESSEX</c:v>
                </c:pt>
                <c:pt idx="47">
                  <c:v>LUTON</c:v>
                </c:pt>
                <c:pt idx="48">
                  <c:v>DUDLEY</c:v>
                </c:pt>
                <c:pt idx="49">
                  <c:v>NORTH EAST ESSEX</c:v>
                </c:pt>
                <c:pt idx="50">
                  <c:v>BASILDON AND BRENTWOOD</c:v>
                </c:pt>
                <c:pt idx="51">
                  <c:v>IPSWICH AND EAST SUFFOLK</c:v>
                </c:pt>
                <c:pt idx="52">
                  <c:v>WALSALL</c:v>
                </c:pt>
                <c:pt idx="53">
                  <c:v>CANNOCK CHASE</c:v>
                </c:pt>
                <c:pt idx="54">
                  <c:v>THURROCK</c:v>
                </c:pt>
                <c:pt idx="55">
                  <c:v>STAFFORD AND SURROUNDS</c:v>
                </c:pt>
                <c:pt idx="56">
                  <c:v>SOUTH LINCOLNSHIRE</c:v>
                </c:pt>
                <c:pt idx="57">
                  <c:v>WOLVERHAMPTON</c:v>
                </c:pt>
                <c:pt idx="58">
                  <c:v>LINCOLNSHIRE EAST</c:v>
                </c:pt>
                <c:pt idx="59">
                  <c:v>SOUTH WEST LINCOLNSHIRE</c:v>
                </c:pt>
                <c:pt idx="60">
                  <c:v>LINCOLNSHIRE WEST</c:v>
                </c:pt>
              </c:strCache>
            </c:strRef>
          </c:cat>
          <c:val>
            <c:numRef>
              <c:f>'Midlands data'!$G$3:$G$63</c:f>
              <c:numCache>
                <c:formatCode>"£"#,##0.00_);[Red]\("£"#,##0.00\)</c:formatCode>
                <c:ptCount val="61"/>
                <c:pt idx="0">
                  <c:v>69.62</c:v>
                </c:pt>
                <c:pt idx="1">
                  <c:v>43.66</c:v>
                </c:pt>
                <c:pt idx="2">
                  <c:v>51.02</c:v>
                </c:pt>
                <c:pt idx="3">
                  <c:v>78.760000000000005</c:v>
                </c:pt>
                <c:pt idx="4">
                  <c:v>52.78</c:v>
                </c:pt>
                <c:pt idx="5">
                  <c:v>55.45</c:v>
                </c:pt>
                <c:pt idx="6">
                  <c:v>105.43</c:v>
                </c:pt>
                <c:pt idx="7">
                  <c:v>71.08</c:v>
                </c:pt>
                <c:pt idx="8">
                  <c:v>56.33</c:v>
                </c:pt>
                <c:pt idx="9">
                  <c:v>56.05</c:v>
                </c:pt>
                <c:pt idx="10">
                  <c:v>88.27</c:v>
                </c:pt>
                <c:pt idx="11">
                  <c:v>118.4</c:v>
                </c:pt>
                <c:pt idx="12">
                  <c:v>49.68</c:v>
                </c:pt>
                <c:pt idx="13">
                  <c:v>48.93</c:v>
                </c:pt>
                <c:pt idx="14">
                  <c:v>72.12</c:v>
                </c:pt>
                <c:pt idx="15">
                  <c:v>79.03</c:v>
                </c:pt>
                <c:pt idx="16">
                  <c:v>97.6</c:v>
                </c:pt>
                <c:pt idx="17">
                  <c:v>69.92</c:v>
                </c:pt>
                <c:pt idx="18">
                  <c:v>56.61</c:v>
                </c:pt>
                <c:pt idx="19">
                  <c:v>90.66</c:v>
                </c:pt>
                <c:pt idx="20">
                  <c:v>101.58</c:v>
                </c:pt>
                <c:pt idx="21">
                  <c:v>91.71</c:v>
                </c:pt>
                <c:pt idx="22">
                  <c:v>86.73</c:v>
                </c:pt>
                <c:pt idx="23">
                  <c:v>89.46</c:v>
                </c:pt>
                <c:pt idx="24">
                  <c:v>86.45</c:v>
                </c:pt>
                <c:pt idx="25">
                  <c:v>92.59</c:v>
                </c:pt>
                <c:pt idx="26">
                  <c:v>90.26</c:v>
                </c:pt>
                <c:pt idx="27">
                  <c:v>53.09</c:v>
                </c:pt>
                <c:pt idx="28">
                  <c:v>86.1</c:v>
                </c:pt>
                <c:pt idx="29">
                  <c:v>63.42</c:v>
                </c:pt>
                <c:pt idx="30">
                  <c:v>110.69</c:v>
                </c:pt>
                <c:pt idx="31">
                  <c:v>94.21</c:v>
                </c:pt>
                <c:pt idx="32">
                  <c:v>75.87</c:v>
                </c:pt>
                <c:pt idx="33">
                  <c:v>95.42</c:v>
                </c:pt>
                <c:pt idx="34">
                  <c:v>82.11</c:v>
                </c:pt>
                <c:pt idx="35">
                  <c:v>110.69</c:v>
                </c:pt>
                <c:pt idx="36">
                  <c:v>86.44</c:v>
                </c:pt>
                <c:pt idx="37">
                  <c:v>90.97</c:v>
                </c:pt>
                <c:pt idx="38">
                  <c:v>69.010000000000005</c:v>
                </c:pt>
                <c:pt idx="39">
                  <c:v>100.51</c:v>
                </c:pt>
                <c:pt idx="40">
                  <c:v>72</c:v>
                </c:pt>
                <c:pt idx="41">
                  <c:v>77.31</c:v>
                </c:pt>
                <c:pt idx="42">
                  <c:v>110.2</c:v>
                </c:pt>
                <c:pt idx="43">
                  <c:v>78.59</c:v>
                </c:pt>
                <c:pt idx="44">
                  <c:v>148.54</c:v>
                </c:pt>
                <c:pt idx="45">
                  <c:v>80.41</c:v>
                </c:pt>
                <c:pt idx="46">
                  <c:v>170.63</c:v>
                </c:pt>
                <c:pt idx="47">
                  <c:v>113.72</c:v>
                </c:pt>
                <c:pt idx="48">
                  <c:v>190.1</c:v>
                </c:pt>
                <c:pt idx="49">
                  <c:v>113.86</c:v>
                </c:pt>
                <c:pt idx="50">
                  <c:v>106.09</c:v>
                </c:pt>
                <c:pt idx="51">
                  <c:v>82.23</c:v>
                </c:pt>
                <c:pt idx="52">
                  <c:v>162.02000000000001</c:v>
                </c:pt>
                <c:pt idx="53">
                  <c:v>102.39</c:v>
                </c:pt>
                <c:pt idx="54">
                  <c:v>144.57</c:v>
                </c:pt>
                <c:pt idx="55">
                  <c:v>146.16</c:v>
                </c:pt>
                <c:pt idx="56">
                  <c:v>128.36000000000001</c:v>
                </c:pt>
                <c:pt idx="57">
                  <c:v>164.67</c:v>
                </c:pt>
                <c:pt idx="58">
                  <c:v>168.54</c:v>
                </c:pt>
                <c:pt idx="59">
                  <c:v>171.07</c:v>
                </c:pt>
                <c:pt idx="60">
                  <c:v>167.11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30848"/>
        <c:axId val="132500864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'Midlands data'!$K$3:$K$63</c:f>
              <c:numCache>
                <c:formatCode>"£"#,##0.00_);[Red]\("£"#,##0.00\)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31872"/>
        <c:axId val="132501440"/>
      </c:barChart>
      <c:catAx>
        <c:axId val="13723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00864"/>
        <c:crosses val="autoZero"/>
        <c:auto val="1"/>
        <c:lblAlgn val="ctr"/>
        <c:lblOffset val="100"/>
        <c:tickMarkSkip val="1"/>
        <c:noMultiLvlLbl val="0"/>
      </c:catAx>
      <c:valAx>
        <c:axId val="132500864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5.3710613323418891E-3"/>
              <c:y val="0.317077734880755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30848"/>
        <c:crosses val="autoZero"/>
        <c:crossBetween val="between"/>
        <c:majorUnit val="100"/>
      </c:valAx>
      <c:catAx>
        <c:axId val="137231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501440"/>
        <c:crosses val="autoZero"/>
        <c:auto val="1"/>
        <c:lblAlgn val="ctr"/>
        <c:lblOffset val="100"/>
        <c:noMultiLvlLbl val="0"/>
      </c:catAx>
      <c:valAx>
        <c:axId val="132501440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137231872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7830684317917259E-2"/>
          <c:y val="0.14453375891351883"/>
          <c:w val="0.36185825001217181"/>
          <c:h val="3.83028425470661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North of England Clinical Commissioning Groups in Spending 
on Special Order Products (Quarter  to December 2017)</a:t>
            </a:r>
          </a:p>
        </c:rich>
      </c:tx>
      <c:layout>
        <c:manualLayout>
          <c:xMode val="edge"/>
          <c:yMode val="edge"/>
          <c:x val="0.19864542184752157"/>
          <c:y val="1.6857023629847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56606178313892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'North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'North data'!$A$3:$A$66</c:f>
              <c:strCache>
                <c:ptCount val="64"/>
                <c:pt idx="0">
                  <c:v>EASTERN CHESHIRE</c:v>
                </c:pt>
                <c:pt idx="1">
                  <c:v>VALE ROYAL</c:v>
                </c:pt>
                <c:pt idx="2">
                  <c:v>SOUTH CHESHIRE</c:v>
                </c:pt>
                <c:pt idx="3">
                  <c:v>FYLDE &amp; WYRE</c:v>
                </c:pt>
                <c:pt idx="4">
                  <c:v>MORECAMBE BAY</c:v>
                </c:pt>
                <c:pt idx="5">
                  <c:v>BURY</c:v>
                </c:pt>
                <c:pt idx="6">
                  <c:v>SOUTH SEFTON</c:v>
                </c:pt>
                <c:pt idx="7">
                  <c:v>SALFORD</c:v>
                </c:pt>
                <c:pt idx="8">
                  <c:v>DONCASTER</c:v>
                </c:pt>
                <c:pt idx="9">
                  <c:v>ROTHERHAM</c:v>
                </c:pt>
                <c:pt idx="10">
                  <c:v>WEST CHESHIRE</c:v>
                </c:pt>
                <c:pt idx="11">
                  <c:v>EAST LANCASHIRE</c:v>
                </c:pt>
                <c:pt idx="12">
                  <c:v>BASSETLAW</c:v>
                </c:pt>
                <c:pt idx="13">
                  <c:v>BLACKPOOL</c:v>
                </c:pt>
                <c:pt idx="14">
                  <c:v>WARRINGTON</c:v>
                </c:pt>
                <c:pt idx="15">
                  <c:v>KNOWSLEY</c:v>
                </c:pt>
                <c:pt idx="16">
                  <c:v>STOCKPORT</c:v>
                </c:pt>
                <c:pt idx="17">
                  <c:v>TAMESIDE AND GLOSSOP</c:v>
                </c:pt>
                <c:pt idx="18">
                  <c:v>NORTH CUMBRIA</c:v>
                </c:pt>
                <c:pt idx="19">
                  <c:v>SOUTHPORT AND FORMBY</c:v>
                </c:pt>
                <c:pt idx="20">
                  <c:v>LIVERPOOL</c:v>
                </c:pt>
                <c:pt idx="21">
                  <c:v>EAST RIDING OF YORKSHIRE</c:v>
                </c:pt>
                <c:pt idx="22">
                  <c:v>WAKEFIELD</c:v>
                </c:pt>
                <c:pt idx="23">
                  <c:v>DARLINGTON</c:v>
                </c:pt>
                <c:pt idx="24">
                  <c:v>CHORLEY AND SOUTH RIBBLE</c:v>
                </c:pt>
                <c:pt idx="25">
                  <c:v>VALE OF YORK</c:v>
                </c:pt>
                <c:pt idx="26">
                  <c:v>BLACKBURN WITH DARWEN</c:v>
                </c:pt>
                <c:pt idx="27">
                  <c:v>TRAFFORD</c:v>
                </c:pt>
                <c:pt idx="28">
                  <c:v>HEYWOOD, MIDDLETON &amp; ROCHDALE</c:v>
                </c:pt>
                <c:pt idx="29">
                  <c:v>SOUTH TEES</c:v>
                </c:pt>
                <c:pt idx="30">
                  <c:v>HARTLEPOOL AND STOCKTON-ON-TEES</c:v>
                </c:pt>
                <c:pt idx="31">
                  <c:v>WIRRAL</c:v>
                </c:pt>
                <c:pt idx="32">
                  <c:v>WEST LANCASHIRE</c:v>
                </c:pt>
                <c:pt idx="33">
                  <c:v>SHEFFIELD</c:v>
                </c:pt>
                <c:pt idx="34">
                  <c:v>NORTH EAST LINCOLNSHIRE</c:v>
                </c:pt>
                <c:pt idx="35">
                  <c:v>MANCHESTER</c:v>
                </c:pt>
                <c:pt idx="36">
                  <c:v>LEEDS WEST</c:v>
                </c:pt>
                <c:pt idx="37">
                  <c:v>HARROGATE AND RURAL DISTRICT</c:v>
                </c:pt>
                <c:pt idx="38">
                  <c:v>GREATER PRESTON</c:v>
                </c:pt>
                <c:pt idx="39">
                  <c:v>LEEDS NORTH</c:v>
                </c:pt>
                <c:pt idx="40">
                  <c:v>NORTH LINCOLNSHIRE</c:v>
                </c:pt>
                <c:pt idx="41">
                  <c:v>BRADFORD DISTRICTS</c:v>
                </c:pt>
                <c:pt idx="42">
                  <c:v>HAMBLETON, RICHMONDSHIRE AND WHITBY</c:v>
                </c:pt>
                <c:pt idx="43">
                  <c:v>SOUTH TYNESIDE</c:v>
                </c:pt>
                <c:pt idx="44">
                  <c:v>HALTON</c:v>
                </c:pt>
                <c:pt idx="45">
                  <c:v>HULL</c:v>
                </c:pt>
                <c:pt idx="46">
                  <c:v>NORTHUMBERLAND</c:v>
                </c:pt>
                <c:pt idx="47">
                  <c:v>NORTH TYNESIDE</c:v>
                </c:pt>
                <c:pt idx="48">
                  <c:v>BOLTON</c:v>
                </c:pt>
                <c:pt idx="49">
                  <c:v>SCARBOROUGH AND RYEDALE</c:v>
                </c:pt>
                <c:pt idx="50">
                  <c:v>BRADFORD CITY</c:v>
                </c:pt>
                <c:pt idx="51">
                  <c:v>GREATER HUDDERSFIELD</c:v>
                </c:pt>
                <c:pt idx="52">
                  <c:v>NORTH DURHAM</c:v>
                </c:pt>
                <c:pt idx="53">
                  <c:v>NORTH KIRKLEES</c:v>
                </c:pt>
                <c:pt idx="54">
                  <c:v>AIREDALE, WHARFEDALE AND CRAVEN</c:v>
                </c:pt>
                <c:pt idx="55">
                  <c:v>BARNSLEY</c:v>
                </c:pt>
                <c:pt idx="56">
                  <c:v>DURHAM DALES,EASINGTON &amp; SEDGEFIELD</c:v>
                </c:pt>
                <c:pt idx="57">
                  <c:v>SUNDERLAND</c:v>
                </c:pt>
                <c:pt idx="58">
                  <c:v>OLDHAM</c:v>
                </c:pt>
                <c:pt idx="59">
                  <c:v>NEWCASTLE GATESHEAD</c:v>
                </c:pt>
                <c:pt idx="60">
                  <c:v>LEEDS SOUTH AND EAST</c:v>
                </c:pt>
                <c:pt idx="61">
                  <c:v>WIGAN BOROUGH</c:v>
                </c:pt>
                <c:pt idx="62">
                  <c:v>CALDERDALE</c:v>
                </c:pt>
                <c:pt idx="63">
                  <c:v>ST HELENS</c:v>
                </c:pt>
              </c:strCache>
            </c:strRef>
          </c:cat>
          <c:val>
            <c:numRef>
              <c:f>'North data'!$D$3:$D$66</c:f>
              <c:numCache>
                <c:formatCode>"£"#,##0.00_);[Red]\("£"#,##0.00\)</c:formatCode>
                <c:ptCount val="64"/>
                <c:pt idx="0">
                  <c:v>44.1</c:v>
                </c:pt>
                <c:pt idx="1">
                  <c:v>79.3</c:v>
                </c:pt>
                <c:pt idx="2">
                  <c:v>92.55</c:v>
                </c:pt>
                <c:pt idx="3">
                  <c:v>104.31</c:v>
                </c:pt>
                <c:pt idx="4">
                  <c:v>118.04</c:v>
                </c:pt>
                <c:pt idx="5">
                  <c:v>156.44</c:v>
                </c:pt>
                <c:pt idx="6">
                  <c:v>138.69</c:v>
                </c:pt>
                <c:pt idx="7">
                  <c:v>159.88999999999999</c:v>
                </c:pt>
                <c:pt idx="8">
                  <c:v>136.13</c:v>
                </c:pt>
                <c:pt idx="9">
                  <c:v>145.16</c:v>
                </c:pt>
                <c:pt idx="10">
                  <c:v>161.53</c:v>
                </c:pt>
                <c:pt idx="11">
                  <c:v>159.19999999999999</c:v>
                </c:pt>
                <c:pt idx="12">
                  <c:v>137.38</c:v>
                </c:pt>
                <c:pt idx="13">
                  <c:v>174.47</c:v>
                </c:pt>
                <c:pt idx="14">
                  <c:v>161.44</c:v>
                </c:pt>
                <c:pt idx="15">
                  <c:v>198.31</c:v>
                </c:pt>
                <c:pt idx="16">
                  <c:v>200.17</c:v>
                </c:pt>
                <c:pt idx="17">
                  <c:v>157.02000000000001</c:v>
                </c:pt>
                <c:pt idx="18">
                  <c:v>154.22</c:v>
                </c:pt>
                <c:pt idx="19">
                  <c:v>177.15</c:v>
                </c:pt>
                <c:pt idx="20">
                  <c:v>185.1</c:v>
                </c:pt>
                <c:pt idx="21">
                  <c:v>167.67</c:v>
                </c:pt>
                <c:pt idx="22">
                  <c:v>182.07</c:v>
                </c:pt>
                <c:pt idx="23">
                  <c:v>121.87</c:v>
                </c:pt>
                <c:pt idx="24">
                  <c:v>211.81</c:v>
                </c:pt>
                <c:pt idx="25">
                  <c:v>212.75</c:v>
                </c:pt>
                <c:pt idx="26">
                  <c:v>228.86</c:v>
                </c:pt>
                <c:pt idx="27">
                  <c:v>215.62</c:v>
                </c:pt>
                <c:pt idx="28">
                  <c:v>208.06</c:v>
                </c:pt>
                <c:pt idx="29">
                  <c:v>193.38</c:v>
                </c:pt>
                <c:pt idx="30">
                  <c:v>199.7</c:v>
                </c:pt>
                <c:pt idx="31">
                  <c:v>209.21</c:v>
                </c:pt>
                <c:pt idx="32">
                  <c:v>209.08</c:v>
                </c:pt>
                <c:pt idx="33">
                  <c:v>225.78</c:v>
                </c:pt>
                <c:pt idx="34">
                  <c:v>264.57</c:v>
                </c:pt>
                <c:pt idx="35">
                  <c:v>239.25</c:v>
                </c:pt>
                <c:pt idx="36">
                  <c:v>228.35</c:v>
                </c:pt>
                <c:pt idx="37">
                  <c:v>228.99</c:v>
                </c:pt>
                <c:pt idx="38">
                  <c:v>245.02</c:v>
                </c:pt>
                <c:pt idx="39">
                  <c:v>234.83</c:v>
                </c:pt>
                <c:pt idx="40">
                  <c:v>242.99</c:v>
                </c:pt>
                <c:pt idx="41">
                  <c:v>231.72</c:v>
                </c:pt>
                <c:pt idx="42">
                  <c:v>199.73</c:v>
                </c:pt>
                <c:pt idx="43">
                  <c:v>210.33</c:v>
                </c:pt>
                <c:pt idx="44">
                  <c:v>266.64999999999998</c:v>
                </c:pt>
                <c:pt idx="45">
                  <c:v>226.61</c:v>
                </c:pt>
                <c:pt idx="46">
                  <c:v>193.09</c:v>
                </c:pt>
                <c:pt idx="47">
                  <c:v>217.41</c:v>
                </c:pt>
                <c:pt idx="48">
                  <c:v>282.91000000000003</c:v>
                </c:pt>
                <c:pt idx="49">
                  <c:v>254.38</c:v>
                </c:pt>
                <c:pt idx="50">
                  <c:v>243.3</c:v>
                </c:pt>
                <c:pt idx="51">
                  <c:v>292.57</c:v>
                </c:pt>
                <c:pt idx="52">
                  <c:v>241.38</c:v>
                </c:pt>
                <c:pt idx="53">
                  <c:v>265.02999999999997</c:v>
                </c:pt>
                <c:pt idx="54">
                  <c:v>289.12</c:v>
                </c:pt>
                <c:pt idx="55">
                  <c:v>347.25</c:v>
                </c:pt>
                <c:pt idx="56">
                  <c:v>265.37</c:v>
                </c:pt>
                <c:pt idx="57">
                  <c:v>299.86</c:v>
                </c:pt>
                <c:pt idx="58">
                  <c:v>310.25</c:v>
                </c:pt>
                <c:pt idx="59">
                  <c:v>301.05</c:v>
                </c:pt>
                <c:pt idx="60">
                  <c:v>376.52</c:v>
                </c:pt>
                <c:pt idx="61">
                  <c:v>399.34</c:v>
                </c:pt>
                <c:pt idx="62">
                  <c:v>386.92</c:v>
                </c:pt>
                <c:pt idx="63">
                  <c:v>482.1</c:v>
                </c:pt>
              </c:numCache>
            </c:numRef>
          </c:val>
        </c:ser>
        <c:ser>
          <c:idx val="0"/>
          <c:order val="1"/>
          <c:tx>
            <c:strRef>
              <c:f>'North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'North data'!$A$3:$A$66</c:f>
              <c:strCache>
                <c:ptCount val="64"/>
                <c:pt idx="0">
                  <c:v>EASTERN CHESHIRE</c:v>
                </c:pt>
                <c:pt idx="1">
                  <c:v>VALE ROYAL</c:v>
                </c:pt>
                <c:pt idx="2">
                  <c:v>SOUTH CHESHIRE</c:v>
                </c:pt>
                <c:pt idx="3">
                  <c:v>FYLDE &amp; WYRE</c:v>
                </c:pt>
                <c:pt idx="4">
                  <c:v>MORECAMBE BAY</c:v>
                </c:pt>
                <c:pt idx="5">
                  <c:v>BURY</c:v>
                </c:pt>
                <c:pt idx="6">
                  <c:v>SOUTH SEFTON</c:v>
                </c:pt>
                <c:pt idx="7">
                  <c:v>SALFORD</c:v>
                </c:pt>
                <c:pt idx="8">
                  <c:v>DONCASTER</c:v>
                </c:pt>
                <c:pt idx="9">
                  <c:v>ROTHERHAM</c:v>
                </c:pt>
                <c:pt idx="10">
                  <c:v>WEST CHESHIRE</c:v>
                </c:pt>
                <c:pt idx="11">
                  <c:v>EAST LANCASHIRE</c:v>
                </c:pt>
                <c:pt idx="12">
                  <c:v>BASSETLAW</c:v>
                </c:pt>
                <c:pt idx="13">
                  <c:v>BLACKPOOL</c:v>
                </c:pt>
                <c:pt idx="14">
                  <c:v>WARRINGTON</c:v>
                </c:pt>
                <c:pt idx="15">
                  <c:v>KNOWSLEY</c:v>
                </c:pt>
                <c:pt idx="16">
                  <c:v>STOCKPORT</c:v>
                </c:pt>
                <c:pt idx="17">
                  <c:v>TAMESIDE AND GLOSSOP</c:v>
                </c:pt>
                <c:pt idx="18">
                  <c:v>NORTH CUMBRIA</c:v>
                </c:pt>
                <c:pt idx="19">
                  <c:v>SOUTHPORT AND FORMBY</c:v>
                </c:pt>
                <c:pt idx="20">
                  <c:v>LIVERPOOL</c:v>
                </c:pt>
                <c:pt idx="21">
                  <c:v>EAST RIDING OF YORKSHIRE</c:v>
                </c:pt>
                <c:pt idx="22">
                  <c:v>WAKEFIELD</c:v>
                </c:pt>
                <c:pt idx="23">
                  <c:v>DARLINGTON</c:v>
                </c:pt>
                <c:pt idx="24">
                  <c:v>CHORLEY AND SOUTH RIBBLE</c:v>
                </c:pt>
                <c:pt idx="25">
                  <c:v>VALE OF YORK</c:v>
                </c:pt>
                <c:pt idx="26">
                  <c:v>BLACKBURN WITH DARWEN</c:v>
                </c:pt>
                <c:pt idx="27">
                  <c:v>TRAFFORD</c:v>
                </c:pt>
                <c:pt idx="28">
                  <c:v>HEYWOOD, MIDDLETON &amp; ROCHDALE</c:v>
                </c:pt>
                <c:pt idx="29">
                  <c:v>SOUTH TEES</c:v>
                </c:pt>
                <c:pt idx="30">
                  <c:v>HARTLEPOOL AND STOCKTON-ON-TEES</c:v>
                </c:pt>
                <c:pt idx="31">
                  <c:v>WIRRAL</c:v>
                </c:pt>
                <c:pt idx="32">
                  <c:v>WEST LANCASHIRE</c:v>
                </c:pt>
                <c:pt idx="33">
                  <c:v>SHEFFIELD</c:v>
                </c:pt>
                <c:pt idx="34">
                  <c:v>NORTH EAST LINCOLNSHIRE</c:v>
                </c:pt>
                <c:pt idx="35">
                  <c:v>MANCHESTER</c:v>
                </c:pt>
                <c:pt idx="36">
                  <c:v>LEEDS WEST</c:v>
                </c:pt>
                <c:pt idx="37">
                  <c:v>HARROGATE AND RURAL DISTRICT</c:v>
                </c:pt>
                <c:pt idx="38">
                  <c:v>GREATER PRESTON</c:v>
                </c:pt>
                <c:pt idx="39">
                  <c:v>LEEDS NORTH</c:v>
                </c:pt>
                <c:pt idx="40">
                  <c:v>NORTH LINCOLNSHIRE</c:v>
                </c:pt>
                <c:pt idx="41">
                  <c:v>BRADFORD DISTRICTS</c:v>
                </c:pt>
                <c:pt idx="42">
                  <c:v>HAMBLETON, RICHMONDSHIRE AND WHITBY</c:v>
                </c:pt>
                <c:pt idx="43">
                  <c:v>SOUTH TYNESIDE</c:v>
                </c:pt>
                <c:pt idx="44">
                  <c:v>HALTON</c:v>
                </c:pt>
                <c:pt idx="45">
                  <c:v>HULL</c:v>
                </c:pt>
                <c:pt idx="46">
                  <c:v>NORTHUMBERLAND</c:v>
                </c:pt>
                <c:pt idx="47">
                  <c:v>NORTH TYNESIDE</c:v>
                </c:pt>
                <c:pt idx="48">
                  <c:v>BOLTON</c:v>
                </c:pt>
                <c:pt idx="49">
                  <c:v>SCARBOROUGH AND RYEDALE</c:v>
                </c:pt>
                <c:pt idx="50">
                  <c:v>BRADFORD CITY</c:v>
                </c:pt>
                <c:pt idx="51">
                  <c:v>GREATER HUDDERSFIELD</c:v>
                </c:pt>
                <c:pt idx="52">
                  <c:v>NORTH DURHAM</c:v>
                </c:pt>
                <c:pt idx="53">
                  <c:v>NORTH KIRKLEES</c:v>
                </c:pt>
                <c:pt idx="54">
                  <c:v>AIREDALE, WHARFEDALE AND CRAVEN</c:v>
                </c:pt>
                <c:pt idx="55">
                  <c:v>BARNSLEY</c:v>
                </c:pt>
                <c:pt idx="56">
                  <c:v>DURHAM DALES,EASINGTON &amp; SEDGEFIELD</c:v>
                </c:pt>
                <c:pt idx="57">
                  <c:v>SUNDERLAND</c:v>
                </c:pt>
                <c:pt idx="58">
                  <c:v>OLDHAM</c:v>
                </c:pt>
                <c:pt idx="59">
                  <c:v>NEWCASTLE GATESHEAD</c:v>
                </c:pt>
                <c:pt idx="60">
                  <c:v>LEEDS SOUTH AND EAST</c:v>
                </c:pt>
                <c:pt idx="61">
                  <c:v>WIGAN BOROUGH</c:v>
                </c:pt>
                <c:pt idx="62">
                  <c:v>CALDERDALE</c:v>
                </c:pt>
                <c:pt idx="63">
                  <c:v>ST HELENS</c:v>
                </c:pt>
              </c:strCache>
            </c:strRef>
          </c:cat>
          <c:val>
            <c:numRef>
              <c:f>'North data'!$G$3:$G$66</c:f>
              <c:numCache>
                <c:formatCode>"£"#,##0.00_);[Red]\("£"#,##0.00\)</c:formatCode>
                <c:ptCount val="64"/>
                <c:pt idx="0">
                  <c:v>48.29</c:v>
                </c:pt>
                <c:pt idx="1">
                  <c:v>68.010000000000005</c:v>
                </c:pt>
                <c:pt idx="2">
                  <c:v>60.36</c:v>
                </c:pt>
                <c:pt idx="3">
                  <c:v>51.52</c:v>
                </c:pt>
                <c:pt idx="4">
                  <c:v>50.79</c:v>
                </c:pt>
                <c:pt idx="5">
                  <c:v>25.81</c:v>
                </c:pt>
                <c:pt idx="6">
                  <c:v>54.18</c:v>
                </c:pt>
                <c:pt idx="7">
                  <c:v>35.81</c:v>
                </c:pt>
                <c:pt idx="8">
                  <c:v>65.7</c:v>
                </c:pt>
                <c:pt idx="9">
                  <c:v>67.41</c:v>
                </c:pt>
                <c:pt idx="10">
                  <c:v>58.63</c:v>
                </c:pt>
                <c:pt idx="11">
                  <c:v>65.64</c:v>
                </c:pt>
                <c:pt idx="12">
                  <c:v>87.69</c:v>
                </c:pt>
                <c:pt idx="13">
                  <c:v>51.88</c:v>
                </c:pt>
                <c:pt idx="14">
                  <c:v>65.650000000000006</c:v>
                </c:pt>
                <c:pt idx="15">
                  <c:v>40.020000000000003</c:v>
                </c:pt>
                <c:pt idx="16">
                  <c:v>39.4</c:v>
                </c:pt>
                <c:pt idx="17">
                  <c:v>82.56</c:v>
                </c:pt>
                <c:pt idx="18">
                  <c:v>87.98</c:v>
                </c:pt>
                <c:pt idx="19">
                  <c:v>70.400000000000006</c:v>
                </c:pt>
                <c:pt idx="20">
                  <c:v>65.09</c:v>
                </c:pt>
                <c:pt idx="21">
                  <c:v>92.08</c:v>
                </c:pt>
                <c:pt idx="22">
                  <c:v>81.28</c:v>
                </c:pt>
                <c:pt idx="23">
                  <c:v>146.38999999999999</c:v>
                </c:pt>
                <c:pt idx="24">
                  <c:v>67.930000000000007</c:v>
                </c:pt>
                <c:pt idx="25">
                  <c:v>71.98</c:v>
                </c:pt>
                <c:pt idx="26">
                  <c:v>56.03</c:v>
                </c:pt>
                <c:pt idx="27">
                  <c:v>74.34</c:v>
                </c:pt>
                <c:pt idx="28">
                  <c:v>83.84</c:v>
                </c:pt>
                <c:pt idx="29">
                  <c:v>99.18</c:v>
                </c:pt>
                <c:pt idx="30">
                  <c:v>96.27</c:v>
                </c:pt>
                <c:pt idx="31">
                  <c:v>91.44</c:v>
                </c:pt>
                <c:pt idx="32">
                  <c:v>93.38</c:v>
                </c:pt>
                <c:pt idx="33">
                  <c:v>76.73</c:v>
                </c:pt>
                <c:pt idx="34">
                  <c:v>38.06</c:v>
                </c:pt>
                <c:pt idx="35">
                  <c:v>68.06</c:v>
                </c:pt>
                <c:pt idx="36">
                  <c:v>86.76</c:v>
                </c:pt>
                <c:pt idx="37">
                  <c:v>90.71</c:v>
                </c:pt>
                <c:pt idx="38">
                  <c:v>82.15</c:v>
                </c:pt>
                <c:pt idx="39">
                  <c:v>98.99</c:v>
                </c:pt>
                <c:pt idx="40">
                  <c:v>91.43</c:v>
                </c:pt>
                <c:pt idx="41">
                  <c:v>110.79</c:v>
                </c:pt>
                <c:pt idx="42">
                  <c:v>149.26</c:v>
                </c:pt>
                <c:pt idx="43">
                  <c:v>139.82</c:v>
                </c:pt>
                <c:pt idx="44">
                  <c:v>84.6</c:v>
                </c:pt>
                <c:pt idx="45">
                  <c:v>126.28</c:v>
                </c:pt>
                <c:pt idx="46">
                  <c:v>161.19</c:v>
                </c:pt>
                <c:pt idx="47">
                  <c:v>137.19</c:v>
                </c:pt>
                <c:pt idx="48">
                  <c:v>83.35</c:v>
                </c:pt>
                <c:pt idx="49">
                  <c:v>114.99</c:v>
                </c:pt>
                <c:pt idx="50">
                  <c:v>128.69999999999999</c:v>
                </c:pt>
                <c:pt idx="51">
                  <c:v>95.47</c:v>
                </c:pt>
                <c:pt idx="52">
                  <c:v>151.16</c:v>
                </c:pt>
                <c:pt idx="53">
                  <c:v>149.22999999999999</c:v>
                </c:pt>
                <c:pt idx="54">
                  <c:v>131.72</c:v>
                </c:pt>
                <c:pt idx="55">
                  <c:v>74.08</c:v>
                </c:pt>
                <c:pt idx="56">
                  <c:v>166.2</c:v>
                </c:pt>
                <c:pt idx="57">
                  <c:v>143.49</c:v>
                </c:pt>
                <c:pt idx="58">
                  <c:v>137.37</c:v>
                </c:pt>
                <c:pt idx="59">
                  <c:v>163.03</c:v>
                </c:pt>
                <c:pt idx="60">
                  <c:v>132.16</c:v>
                </c:pt>
                <c:pt idx="61">
                  <c:v>111.24</c:v>
                </c:pt>
                <c:pt idx="62">
                  <c:v>125.14</c:v>
                </c:pt>
                <c:pt idx="63">
                  <c:v>62.91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8721280"/>
        <c:axId val="132504320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'North data'!$K$3:$K$66</c:f>
              <c:numCache>
                <c:formatCode>"£"#,##0.00_);[Red]\("£"#,##0.00\)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8722304"/>
        <c:axId val="132504896"/>
      </c:barChart>
      <c:catAx>
        <c:axId val="1387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04320"/>
        <c:crosses val="autoZero"/>
        <c:auto val="1"/>
        <c:lblAlgn val="ctr"/>
        <c:lblOffset val="100"/>
        <c:tickMarkSkip val="1"/>
        <c:noMultiLvlLbl val="0"/>
      </c:catAx>
      <c:valAx>
        <c:axId val="132504320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3.1293689298938642E-3"/>
              <c:y val="0.30727100420025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21280"/>
        <c:crosses val="autoZero"/>
        <c:crossBetween val="between"/>
        <c:majorUnit val="100"/>
      </c:valAx>
      <c:catAx>
        <c:axId val="13872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2504896"/>
        <c:crosses val="autoZero"/>
        <c:auto val="1"/>
        <c:lblAlgn val="ctr"/>
        <c:lblOffset val="100"/>
        <c:noMultiLvlLbl val="0"/>
      </c:catAx>
      <c:valAx>
        <c:axId val="132504896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138722304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7830713080056915E-2"/>
          <c:y val="0.14268293729257098"/>
          <c:w val="0.34329162137561087"/>
          <c:h val="4.01701941789222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South of England Clinical Commissioning Groups in Spending 
on Special Order Products (Quarter to December 2017)</a:t>
            </a:r>
          </a:p>
        </c:rich>
      </c:tx>
      <c:layout>
        <c:manualLayout>
          <c:xMode val="edge"/>
          <c:yMode val="edge"/>
          <c:x val="0.19628451265926786"/>
          <c:y val="1.4824393285150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700561110213129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'South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'South data'!$A$3:$A$52</c:f>
              <c:strCache>
                <c:ptCount val="50"/>
                <c:pt idx="0">
                  <c:v>SOMERSET</c:v>
                </c:pt>
                <c:pt idx="1">
                  <c:v>NORTH SOMERSET</c:v>
                </c:pt>
                <c:pt idx="2">
                  <c:v>BRACKNELL AND ASCOT</c:v>
                </c:pt>
                <c:pt idx="3">
                  <c:v>WILTSHIRE</c:v>
                </c:pt>
                <c:pt idx="4">
                  <c:v>BATH AND NORTH EAST SOMERSET</c:v>
                </c:pt>
                <c:pt idx="5">
                  <c:v>OXFORDSHIRE</c:v>
                </c:pt>
                <c:pt idx="6">
                  <c:v>AYLESBURY VALE</c:v>
                </c:pt>
                <c:pt idx="7">
                  <c:v>CHILTERN</c:v>
                </c:pt>
                <c:pt idx="8">
                  <c:v>NORTH WEST SURREY</c:v>
                </c:pt>
                <c:pt idx="9">
                  <c:v>BRISTOL</c:v>
                </c:pt>
                <c:pt idx="10">
                  <c:v>DORSET</c:v>
                </c:pt>
                <c:pt idx="11">
                  <c:v>SOUTH GLOUCESTERSHIRE</c:v>
                </c:pt>
                <c:pt idx="12">
                  <c:v>BRIGHTON &amp; HOVE</c:v>
                </c:pt>
                <c:pt idx="13">
                  <c:v>GUILDFORD AND WAVERLEY</c:v>
                </c:pt>
                <c:pt idx="14">
                  <c:v>SWALE</c:v>
                </c:pt>
                <c:pt idx="15">
                  <c:v>ASHFORD</c:v>
                </c:pt>
                <c:pt idx="16">
                  <c:v>NORTH &amp; WEST READING</c:v>
                </c:pt>
                <c:pt idx="17">
                  <c:v>WINDSOR, ASCOT AND MAIDENHEAD</c:v>
                </c:pt>
                <c:pt idx="18">
                  <c:v>SWINDON</c:v>
                </c:pt>
                <c:pt idx="19">
                  <c:v>SLOUGH</c:v>
                </c:pt>
                <c:pt idx="20">
                  <c:v>SURREY DOWNS</c:v>
                </c:pt>
                <c:pt idx="21">
                  <c:v>THANET</c:v>
                </c:pt>
                <c:pt idx="22">
                  <c:v>SOUTHAMPTON</c:v>
                </c:pt>
                <c:pt idx="23">
                  <c:v>HORSHAM AND MID SUSSEX</c:v>
                </c:pt>
                <c:pt idx="24">
                  <c:v>FAREHAM AND GOSPORT</c:v>
                </c:pt>
                <c:pt idx="25">
                  <c:v>WEST KENT</c:v>
                </c:pt>
                <c:pt idx="26">
                  <c:v>CANTERBURY AND COASTAL</c:v>
                </c:pt>
                <c:pt idx="27">
                  <c:v>SOUTH KENT COAST</c:v>
                </c:pt>
                <c:pt idx="28">
                  <c:v>KERNOW</c:v>
                </c:pt>
                <c:pt idx="29">
                  <c:v>DARTFORD, GRAVESHAM AND SWANLEY</c:v>
                </c:pt>
                <c:pt idx="30">
                  <c:v>NORTH, EAST, WEST DEVON</c:v>
                </c:pt>
                <c:pt idx="31">
                  <c:v>PORTSMOUTH</c:v>
                </c:pt>
                <c:pt idx="32">
                  <c:v>SURREY HEATH</c:v>
                </c:pt>
                <c:pt idx="33">
                  <c:v>NORTH EAST HAMPSHIRE AND FARNHAM</c:v>
                </c:pt>
                <c:pt idx="34">
                  <c:v>EASTBOURNE, HAILSHAM AND SEAFORD</c:v>
                </c:pt>
                <c:pt idx="35">
                  <c:v>HASTINGS &amp; ROTHER</c:v>
                </c:pt>
                <c:pt idx="36">
                  <c:v>SOUTH DEVON AND TORBAY</c:v>
                </c:pt>
                <c:pt idx="37">
                  <c:v>SOUTH EASTERN HAMPSHIRE</c:v>
                </c:pt>
                <c:pt idx="38">
                  <c:v>COASTAL WEST SUSSEX</c:v>
                </c:pt>
                <c:pt idx="39">
                  <c:v>ISLE OF WIGHT</c:v>
                </c:pt>
                <c:pt idx="40">
                  <c:v>GLOUCESTERSHIRE</c:v>
                </c:pt>
                <c:pt idx="41">
                  <c:v>HIGH WEALD LEWES HAVENS</c:v>
                </c:pt>
                <c:pt idx="42">
                  <c:v>SOUTH READING</c:v>
                </c:pt>
                <c:pt idx="43">
                  <c:v>WOKINGHAM</c:v>
                </c:pt>
                <c:pt idx="44">
                  <c:v>NEWBURY AND DISTRICT</c:v>
                </c:pt>
                <c:pt idx="45">
                  <c:v>CRAWLEY</c:v>
                </c:pt>
                <c:pt idx="46">
                  <c:v>WEST HAMPSHIRE</c:v>
                </c:pt>
                <c:pt idx="47">
                  <c:v>EAST SURREY</c:v>
                </c:pt>
                <c:pt idx="48">
                  <c:v>MEDWAY</c:v>
                </c:pt>
                <c:pt idx="49">
                  <c:v>NORTH HAMPSHIRE</c:v>
                </c:pt>
              </c:strCache>
            </c:strRef>
          </c:cat>
          <c:val>
            <c:numRef>
              <c:f>'South data'!$D$3:$D$52</c:f>
              <c:numCache>
                <c:formatCode>"£"#,##0.00_);[Red]\("£"#,##0.00\)</c:formatCode>
                <c:ptCount val="50"/>
                <c:pt idx="0">
                  <c:v>47.19</c:v>
                </c:pt>
                <c:pt idx="1">
                  <c:v>69.55</c:v>
                </c:pt>
                <c:pt idx="2">
                  <c:v>87.86</c:v>
                </c:pt>
                <c:pt idx="3">
                  <c:v>94.92</c:v>
                </c:pt>
                <c:pt idx="4">
                  <c:v>79</c:v>
                </c:pt>
                <c:pt idx="5">
                  <c:v>96.44</c:v>
                </c:pt>
                <c:pt idx="6">
                  <c:v>125.01</c:v>
                </c:pt>
                <c:pt idx="7">
                  <c:v>125.34</c:v>
                </c:pt>
                <c:pt idx="8">
                  <c:v>124.93</c:v>
                </c:pt>
                <c:pt idx="9">
                  <c:v>134.44999999999999</c:v>
                </c:pt>
                <c:pt idx="10">
                  <c:v>161.82</c:v>
                </c:pt>
                <c:pt idx="11">
                  <c:v>175.23</c:v>
                </c:pt>
                <c:pt idx="12">
                  <c:v>179.55</c:v>
                </c:pt>
                <c:pt idx="13">
                  <c:v>170.75</c:v>
                </c:pt>
                <c:pt idx="14">
                  <c:v>142.11000000000001</c:v>
                </c:pt>
                <c:pt idx="15">
                  <c:v>155.63</c:v>
                </c:pt>
                <c:pt idx="16">
                  <c:v>186.97</c:v>
                </c:pt>
                <c:pt idx="17">
                  <c:v>208.85</c:v>
                </c:pt>
                <c:pt idx="18">
                  <c:v>185.86</c:v>
                </c:pt>
                <c:pt idx="19">
                  <c:v>214.74</c:v>
                </c:pt>
                <c:pt idx="20">
                  <c:v>210.42</c:v>
                </c:pt>
                <c:pt idx="21">
                  <c:v>189.68</c:v>
                </c:pt>
                <c:pt idx="22">
                  <c:v>172.31</c:v>
                </c:pt>
                <c:pt idx="23">
                  <c:v>219.04</c:v>
                </c:pt>
                <c:pt idx="24">
                  <c:v>220.68</c:v>
                </c:pt>
                <c:pt idx="25">
                  <c:v>244.77</c:v>
                </c:pt>
                <c:pt idx="26">
                  <c:v>227.8</c:v>
                </c:pt>
                <c:pt idx="27">
                  <c:v>243.35</c:v>
                </c:pt>
                <c:pt idx="28">
                  <c:v>218.12</c:v>
                </c:pt>
                <c:pt idx="29">
                  <c:v>259.89</c:v>
                </c:pt>
                <c:pt idx="30">
                  <c:v>240.53</c:v>
                </c:pt>
                <c:pt idx="31">
                  <c:v>234.89</c:v>
                </c:pt>
                <c:pt idx="32">
                  <c:v>282.88</c:v>
                </c:pt>
                <c:pt idx="33">
                  <c:v>269.02</c:v>
                </c:pt>
                <c:pt idx="34">
                  <c:v>254.97</c:v>
                </c:pt>
                <c:pt idx="35">
                  <c:v>285.82</c:v>
                </c:pt>
                <c:pt idx="36">
                  <c:v>254.96</c:v>
                </c:pt>
                <c:pt idx="37">
                  <c:v>258.02999999999997</c:v>
                </c:pt>
                <c:pt idx="38">
                  <c:v>288.26</c:v>
                </c:pt>
                <c:pt idx="39">
                  <c:v>331.05</c:v>
                </c:pt>
                <c:pt idx="40">
                  <c:v>310.04000000000002</c:v>
                </c:pt>
                <c:pt idx="41">
                  <c:v>298.37</c:v>
                </c:pt>
                <c:pt idx="42">
                  <c:v>316.45999999999998</c:v>
                </c:pt>
                <c:pt idx="43">
                  <c:v>335.1</c:v>
                </c:pt>
                <c:pt idx="44">
                  <c:v>304.93</c:v>
                </c:pt>
                <c:pt idx="45">
                  <c:v>339.61</c:v>
                </c:pt>
                <c:pt idx="46">
                  <c:v>324.89999999999998</c:v>
                </c:pt>
                <c:pt idx="47">
                  <c:v>309.7</c:v>
                </c:pt>
                <c:pt idx="48">
                  <c:v>428.72</c:v>
                </c:pt>
                <c:pt idx="49">
                  <c:v>459.13</c:v>
                </c:pt>
              </c:numCache>
            </c:numRef>
          </c:val>
        </c:ser>
        <c:ser>
          <c:idx val="0"/>
          <c:order val="1"/>
          <c:tx>
            <c:strRef>
              <c:f>'South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'South data'!$A$3:$A$52</c:f>
              <c:strCache>
                <c:ptCount val="50"/>
                <c:pt idx="0">
                  <c:v>SOMERSET</c:v>
                </c:pt>
                <c:pt idx="1">
                  <c:v>NORTH SOMERSET</c:v>
                </c:pt>
                <c:pt idx="2">
                  <c:v>BRACKNELL AND ASCOT</c:v>
                </c:pt>
                <c:pt idx="3">
                  <c:v>WILTSHIRE</c:v>
                </c:pt>
                <c:pt idx="4">
                  <c:v>BATH AND NORTH EAST SOMERSET</c:v>
                </c:pt>
                <c:pt idx="5">
                  <c:v>OXFORDSHIRE</c:v>
                </c:pt>
                <c:pt idx="6">
                  <c:v>AYLESBURY VALE</c:v>
                </c:pt>
                <c:pt idx="7">
                  <c:v>CHILTERN</c:v>
                </c:pt>
                <c:pt idx="8">
                  <c:v>NORTH WEST SURREY</c:v>
                </c:pt>
                <c:pt idx="9">
                  <c:v>BRISTOL</c:v>
                </c:pt>
                <c:pt idx="10">
                  <c:v>DORSET</c:v>
                </c:pt>
                <c:pt idx="11">
                  <c:v>SOUTH GLOUCESTERSHIRE</c:v>
                </c:pt>
                <c:pt idx="12">
                  <c:v>BRIGHTON &amp; HOVE</c:v>
                </c:pt>
                <c:pt idx="13">
                  <c:v>GUILDFORD AND WAVERLEY</c:v>
                </c:pt>
                <c:pt idx="14">
                  <c:v>SWALE</c:v>
                </c:pt>
                <c:pt idx="15">
                  <c:v>ASHFORD</c:v>
                </c:pt>
                <c:pt idx="16">
                  <c:v>NORTH &amp; WEST READING</c:v>
                </c:pt>
                <c:pt idx="17">
                  <c:v>WINDSOR, ASCOT AND MAIDENHEAD</c:v>
                </c:pt>
                <c:pt idx="18">
                  <c:v>SWINDON</c:v>
                </c:pt>
                <c:pt idx="19">
                  <c:v>SLOUGH</c:v>
                </c:pt>
                <c:pt idx="20">
                  <c:v>SURREY DOWNS</c:v>
                </c:pt>
                <c:pt idx="21">
                  <c:v>THANET</c:v>
                </c:pt>
                <c:pt idx="22">
                  <c:v>SOUTHAMPTON</c:v>
                </c:pt>
                <c:pt idx="23">
                  <c:v>HORSHAM AND MID SUSSEX</c:v>
                </c:pt>
                <c:pt idx="24">
                  <c:v>FAREHAM AND GOSPORT</c:v>
                </c:pt>
                <c:pt idx="25">
                  <c:v>WEST KENT</c:v>
                </c:pt>
                <c:pt idx="26">
                  <c:v>CANTERBURY AND COASTAL</c:v>
                </c:pt>
                <c:pt idx="27">
                  <c:v>SOUTH KENT COAST</c:v>
                </c:pt>
                <c:pt idx="28">
                  <c:v>KERNOW</c:v>
                </c:pt>
                <c:pt idx="29">
                  <c:v>DARTFORD, GRAVESHAM AND SWANLEY</c:v>
                </c:pt>
                <c:pt idx="30">
                  <c:v>NORTH, EAST, WEST DEVON</c:v>
                </c:pt>
                <c:pt idx="31">
                  <c:v>PORTSMOUTH</c:v>
                </c:pt>
                <c:pt idx="32">
                  <c:v>SURREY HEATH</c:v>
                </c:pt>
                <c:pt idx="33">
                  <c:v>NORTH EAST HAMPSHIRE AND FARNHAM</c:v>
                </c:pt>
                <c:pt idx="34">
                  <c:v>EASTBOURNE, HAILSHAM AND SEAFORD</c:v>
                </c:pt>
                <c:pt idx="35">
                  <c:v>HASTINGS &amp; ROTHER</c:v>
                </c:pt>
                <c:pt idx="36">
                  <c:v>SOUTH DEVON AND TORBAY</c:v>
                </c:pt>
                <c:pt idx="37">
                  <c:v>SOUTH EASTERN HAMPSHIRE</c:v>
                </c:pt>
                <c:pt idx="38">
                  <c:v>COASTAL WEST SUSSEX</c:v>
                </c:pt>
                <c:pt idx="39">
                  <c:v>ISLE OF WIGHT</c:v>
                </c:pt>
                <c:pt idx="40">
                  <c:v>GLOUCESTERSHIRE</c:v>
                </c:pt>
                <c:pt idx="41">
                  <c:v>HIGH WEALD LEWES HAVENS</c:v>
                </c:pt>
                <c:pt idx="42">
                  <c:v>SOUTH READING</c:v>
                </c:pt>
                <c:pt idx="43">
                  <c:v>WOKINGHAM</c:v>
                </c:pt>
                <c:pt idx="44">
                  <c:v>NEWBURY AND DISTRICT</c:v>
                </c:pt>
                <c:pt idx="45">
                  <c:v>CRAWLEY</c:v>
                </c:pt>
                <c:pt idx="46">
                  <c:v>WEST HAMPSHIRE</c:v>
                </c:pt>
                <c:pt idx="47">
                  <c:v>EAST SURREY</c:v>
                </c:pt>
                <c:pt idx="48">
                  <c:v>MEDWAY</c:v>
                </c:pt>
                <c:pt idx="49">
                  <c:v>NORTH HAMPSHIRE</c:v>
                </c:pt>
              </c:strCache>
            </c:strRef>
          </c:cat>
          <c:val>
            <c:numRef>
              <c:f>'South data'!$G$3:$G$52</c:f>
              <c:numCache>
                <c:formatCode>"£"#,##0.00_);[Red]\("£"#,##0.00\)</c:formatCode>
                <c:ptCount val="50"/>
                <c:pt idx="0">
                  <c:v>33.93</c:v>
                </c:pt>
                <c:pt idx="1">
                  <c:v>42.5</c:v>
                </c:pt>
                <c:pt idx="2">
                  <c:v>37.270000000000003</c:v>
                </c:pt>
                <c:pt idx="3">
                  <c:v>34.43</c:v>
                </c:pt>
                <c:pt idx="4">
                  <c:v>51.43</c:v>
                </c:pt>
                <c:pt idx="5">
                  <c:v>54.01</c:v>
                </c:pt>
                <c:pt idx="6">
                  <c:v>36.56</c:v>
                </c:pt>
                <c:pt idx="7">
                  <c:v>43.78</c:v>
                </c:pt>
                <c:pt idx="8">
                  <c:v>59.9</c:v>
                </c:pt>
                <c:pt idx="9">
                  <c:v>59.26</c:v>
                </c:pt>
                <c:pt idx="10">
                  <c:v>62.42</c:v>
                </c:pt>
                <c:pt idx="11">
                  <c:v>52.4</c:v>
                </c:pt>
                <c:pt idx="12">
                  <c:v>48.37</c:v>
                </c:pt>
                <c:pt idx="13">
                  <c:v>57.56</c:v>
                </c:pt>
                <c:pt idx="14">
                  <c:v>101.26</c:v>
                </c:pt>
                <c:pt idx="15">
                  <c:v>88.86</c:v>
                </c:pt>
                <c:pt idx="16">
                  <c:v>58.84</c:v>
                </c:pt>
                <c:pt idx="17">
                  <c:v>39.57</c:v>
                </c:pt>
                <c:pt idx="18">
                  <c:v>80.75</c:v>
                </c:pt>
                <c:pt idx="19">
                  <c:v>51.95</c:v>
                </c:pt>
                <c:pt idx="20">
                  <c:v>65.73</c:v>
                </c:pt>
                <c:pt idx="21">
                  <c:v>87.79</c:v>
                </c:pt>
                <c:pt idx="22">
                  <c:v>126.87</c:v>
                </c:pt>
                <c:pt idx="23">
                  <c:v>80.95</c:v>
                </c:pt>
                <c:pt idx="24">
                  <c:v>80.489999999999995</c:v>
                </c:pt>
                <c:pt idx="25">
                  <c:v>68.3</c:v>
                </c:pt>
                <c:pt idx="26">
                  <c:v>86.43</c:v>
                </c:pt>
                <c:pt idx="27">
                  <c:v>72.739999999999995</c:v>
                </c:pt>
                <c:pt idx="28">
                  <c:v>107.07</c:v>
                </c:pt>
                <c:pt idx="29">
                  <c:v>73.17</c:v>
                </c:pt>
                <c:pt idx="30">
                  <c:v>103.99</c:v>
                </c:pt>
                <c:pt idx="31">
                  <c:v>111.11</c:v>
                </c:pt>
                <c:pt idx="32">
                  <c:v>65.319999999999993</c:v>
                </c:pt>
                <c:pt idx="33">
                  <c:v>90.84</c:v>
                </c:pt>
                <c:pt idx="34">
                  <c:v>105.07</c:v>
                </c:pt>
                <c:pt idx="35">
                  <c:v>75.86</c:v>
                </c:pt>
                <c:pt idx="36">
                  <c:v>109.7</c:v>
                </c:pt>
                <c:pt idx="37">
                  <c:v>121.1</c:v>
                </c:pt>
                <c:pt idx="38">
                  <c:v>99.56</c:v>
                </c:pt>
                <c:pt idx="39">
                  <c:v>63.93</c:v>
                </c:pt>
                <c:pt idx="40">
                  <c:v>85.06</c:v>
                </c:pt>
                <c:pt idx="41">
                  <c:v>101.71</c:v>
                </c:pt>
                <c:pt idx="42">
                  <c:v>90.9</c:v>
                </c:pt>
                <c:pt idx="43">
                  <c:v>82.87</c:v>
                </c:pt>
                <c:pt idx="44">
                  <c:v>120.06</c:v>
                </c:pt>
                <c:pt idx="45">
                  <c:v>91.82</c:v>
                </c:pt>
                <c:pt idx="46">
                  <c:v>127.54</c:v>
                </c:pt>
                <c:pt idx="47">
                  <c:v>175.66</c:v>
                </c:pt>
                <c:pt idx="48">
                  <c:v>62.66</c:v>
                </c:pt>
                <c:pt idx="49">
                  <c:v>111.01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892416"/>
        <c:axId val="136923392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'South data'!$K$3:$K$52</c:f>
              <c:numCache>
                <c:formatCode>"£"#,##0.00_);[Red]\("£"#,##0.00\)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8540544"/>
        <c:axId val="136923968"/>
      </c:barChart>
      <c:catAx>
        <c:axId val="1048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23392"/>
        <c:crosses val="autoZero"/>
        <c:auto val="1"/>
        <c:lblAlgn val="ctr"/>
        <c:lblOffset val="100"/>
        <c:tickMarkSkip val="1"/>
        <c:noMultiLvlLbl val="0"/>
      </c:catAx>
      <c:valAx>
        <c:axId val="13692339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4.2517020397830983E-3"/>
              <c:y val="0.2978208295810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92416"/>
        <c:crosses val="autoZero"/>
        <c:crossBetween val="between"/>
        <c:majorUnit val="100"/>
      </c:valAx>
      <c:catAx>
        <c:axId val="13854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923968"/>
        <c:crosses val="autoZero"/>
        <c:auto val="1"/>
        <c:lblAlgn val="ctr"/>
        <c:lblOffset val="100"/>
        <c:noMultiLvlLbl val="0"/>
      </c:catAx>
      <c:valAx>
        <c:axId val="136923968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138540544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5572698082790407E-2"/>
          <c:y val="0.14065039524018441"/>
          <c:w val="0.36308272379658124"/>
          <c:h val="3.96400889771476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sheetProtection password="DAA9" content="1" objects="1"/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6198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0.96188</cdr:y>
    </cdr:from>
    <cdr:to>
      <cdr:x>0.17092</cdr:x>
      <cdr:y>0.99199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49" y="6248399"/>
          <a:ext cx="1876463" cy="195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0.85984</cdr:x>
      <cdr:y>0.01075</cdr:y>
    </cdr:from>
    <cdr:to>
      <cdr:x>0.99492</cdr:x>
      <cdr:y>0.08651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680575" y="6985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0.96987</cdr:y>
    </cdr:from>
    <cdr:to>
      <cdr:x>0.1942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38899"/>
          <a:ext cx="19145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0.10725</cdr:x>
      <cdr:y>0.17791</cdr:y>
    </cdr:from>
    <cdr:to>
      <cdr:x>0.33913</cdr:x>
      <cdr:y>0.22382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7324" y="1181104"/>
          <a:ext cx="2285951" cy="304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0.82319</cdr:x>
      <cdr:y>0.00622</cdr:y>
    </cdr:from>
    <cdr:to>
      <cdr:x>0.99259</cdr:x>
      <cdr:y>0.08321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8115300" y="41275"/>
          <a:ext cx="1670050" cy="51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0.12657</cdr:x>
      <cdr:y>0.16786</cdr:y>
    </cdr:from>
    <cdr:to>
      <cdr:x>0.38164</cdr:x>
      <cdr:y>0.21951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47775" y="1114425"/>
          <a:ext cx="25146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NHS</a:t>
          </a:r>
          <a:r>
            <a:rPr lang="en-GB" sz="800" b="1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England Areas Median:  296.54</a:t>
          </a:r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47625</xdr:rowOff>
    </xdr:from>
    <xdr:to>
      <xdr:col>22</xdr:col>
      <xdr:colOff>76200</xdr:colOff>
      <xdr:row>42</xdr:row>
      <xdr:rowOff>438150</xdr:rowOff>
    </xdr:to>
    <xdr:graphicFrame macro="">
      <xdr:nvGraphicFramePr>
        <xdr:cNvPr id="7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10</xdr:row>
      <xdr:rowOff>95250</xdr:rowOff>
    </xdr:from>
    <xdr:to>
      <xdr:col>6</xdr:col>
      <xdr:colOff>228600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1323975" y="1524000"/>
          <a:ext cx="17716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10</xdr:row>
      <xdr:rowOff>76200</xdr:rowOff>
    </xdr:from>
    <xdr:to>
      <xdr:col>8</xdr:col>
      <xdr:colOff>38100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1266825" y="1504950"/>
          <a:ext cx="27051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National</a:t>
          </a:r>
          <a:r>
            <a:rPr lang="en-GB" sz="800" b="1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CCG Median:  284.89</a:t>
          </a:r>
          <a:r>
            <a:rPr lang="en-GB" sz="1100"/>
            <a:t>	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0.94943</cdr:y>
    </cdr:from>
    <cdr:to>
      <cdr:x>0.17092</cdr:x>
      <cdr:y>0.99199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06" y="5543550"/>
          <a:ext cx="1866919" cy="248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0.84674</cdr:x>
      <cdr:y>0.00813</cdr:y>
    </cdr:from>
    <cdr:to>
      <cdr:x>0.9904</cdr:x>
      <cdr:y>0.08689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524999" y="50800"/>
          <a:ext cx="161607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22</xdr:col>
      <xdr:colOff>104775</xdr:colOff>
      <xdr:row>42</xdr:row>
      <xdr:rowOff>542925</xdr:rowOff>
    </xdr:to>
    <xdr:graphicFrame macro="">
      <xdr:nvGraphicFramePr>
        <xdr:cNvPr id="146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295275</xdr:colOff>
      <xdr:row>10</xdr:row>
      <xdr:rowOff>95250</xdr:rowOff>
    </xdr:from>
    <xdr:to>
      <xdr:col>8</xdr:col>
      <xdr:colOff>485775</xdr:colOff>
      <xdr:row>13</xdr:row>
      <xdr:rowOff>28575</xdr:rowOff>
    </xdr:to>
    <xdr:sp macro="" textlink="">
      <xdr:nvSpPr>
        <xdr:cNvPr id="2" name="TextBox 1"/>
        <xdr:cNvSpPr txBox="1"/>
      </xdr:nvSpPr>
      <xdr:spPr>
        <a:xfrm>
          <a:off x="1562100" y="1524000"/>
          <a:ext cx="28575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Median:284.89 </a:t>
          </a:r>
          <a:endParaRPr lang="en-GB" sz="1100" b="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0.95744</cdr:y>
    </cdr:from>
    <cdr:to>
      <cdr:x>0.17092</cdr:x>
      <cdr:y>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1" y="6119262"/>
          <a:ext cx="1882813" cy="27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0.08853</cdr:x>
      <cdr:y>0.22503</cdr:y>
    </cdr:from>
    <cdr:to>
      <cdr:x>0.28836</cdr:x>
      <cdr:y>0.25931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128" y="1438251"/>
          <a:ext cx="2257410" cy="219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0.86088</cdr:x>
      <cdr:y>0.00795</cdr:y>
    </cdr:from>
    <cdr:to>
      <cdr:x>0.9955</cdr:x>
      <cdr:y>0.08495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725024" y="5080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22</xdr:col>
      <xdr:colOff>95250</xdr:colOff>
      <xdr:row>42</xdr:row>
      <xdr:rowOff>561975</xdr:rowOff>
    </xdr:to>
    <xdr:graphicFrame macro="">
      <xdr:nvGraphicFramePr>
        <xdr:cNvPr id="1198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10</xdr:row>
      <xdr:rowOff>104775</xdr:rowOff>
    </xdr:from>
    <xdr:to>
      <xdr:col>7</xdr:col>
      <xdr:colOff>390525</xdr:colOff>
      <xdr:row>12</xdr:row>
      <xdr:rowOff>133350</xdr:rowOff>
    </xdr:to>
    <xdr:sp macro="" textlink="">
      <xdr:nvSpPr>
        <xdr:cNvPr id="2" name="TextBox 1"/>
        <xdr:cNvSpPr txBox="1"/>
      </xdr:nvSpPr>
      <xdr:spPr>
        <a:xfrm>
          <a:off x="1400175" y="1533525"/>
          <a:ext cx="23907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  284.89</a:t>
          </a:r>
          <a:endParaRPr lang="en-GB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</cdr:x>
      <cdr:y>0.96037</cdr:y>
    </cdr:from>
    <cdr:to>
      <cdr:x>0.17177</cdr:x>
      <cdr:y>0.99961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33" y="6000749"/>
          <a:ext cx="1874875" cy="245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0.08249</cdr:x>
      <cdr:y>0.22289</cdr:y>
    </cdr:from>
    <cdr:to>
      <cdr:x>0.26263</cdr:x>
      <cdr:y>0.26003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3432" y="1428774"/>
          <a:ext cx="2038410" cy="238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0.85887</cdr:x>
      <cdr:y>0.00792</cdr:y>
    </cdr:from>
    <cdr:to>
      <cdr:x>0.99327</cdr:x>
      <cdr:y>0.0847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718675" y="5080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123825</xdr:rowOff>
    </xdr:from>
    <xdr:to>
      <xdr:col>22</xdr:col>
      <xdr:colOff>95250</xdr:colOff>
      <xdr:row>42</xdr:row>
      <xdr:rowOff>619125</xdr:rowOff>
    </xdr:to>
    <xdr:graphicFrame macro="">
      <xdr:nvGraphicFramePr>
        <xdr:cNvPr id="1669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485775</xdr:colOff>
      <xdr:row>10</xdr:row>
      <xdr:rowOff>133350</xdr:rowOff>
    </xdr:from>
    <xdr:to>
      <xdr:col>6</xdr:col>
      <xdr:colOff>133350</xdr:colOff>
      <xdr:row>12</xdr:row>
      <xdr:rowOff>114300</xdr:rowOff>
    </xdr:to>
    <xdr:sp macro="" textlink="">
      <xdr:nvSpPr>
        <xdr:cNvPr id="2" name="TextBox 1"/>
        <xdr:cNvSpPr txBox="1"/>
      </xdr:nvSpPr>
      <xdr:spPr>
        <a:xfrm>
          <a:off x="1219200" y="1562100"/>
          <a:ext cx="17811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295275</xdr:colOff>
      <xdr:row>10</xdr:row>
      <xdr:rowOff>38100</xdr:rowOff>
    </xdr:from>
    <xdr:to>
      <xdr:col>8</xdr:col>
      <xdr:colOff>523875</xdr:colOff>
      <xdr:row>13</xdr:row>
      <xdr:rowOff>0</xdr:rowOff>
    </xdr:to>
    <xdr:sp macro="" textlink="">
      <xdr:nvSpPr>
        <xdr:cNvPr id="3" name="TextBox 2"/>
        <xdr:cNvSpPr txBox="1"/>
      </xdr:nvSpPr>
      <xdr:spPr>
        <a:xfrm>
          <a:off x="1562100" y="1466850"/>
          <a:ext cx="28956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  284.89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1" topLeftCell="A2" activePane="bottomLeft" state="frozen"/>
      <selection pane="bottomLeft" activeCell="A4" sqref="A4"/>
    </sheetView>
  </sheetViews>
  <sheetFormatPr defaultRowHeight="11.25" x14ac:dyDescent="0.2"/>
  <cols>
    <col min="1" max="1" width="31.33203125" bestFit="1" customWidth="1"/>
    <col min="2" max="2" width="4.6640625" style="9" customWidth="1"/>
    <col min="3" max="3" width="35.5" bestFit="1" customWidth="1"/>
    <col min="4" max="4" width="4.5" style="9" customWidth="1"/>
    <col min="5" max="5" width="38.83203125" bestFit="1" customWidth="1"/>
    <col min="6" max="6" width="4.1640625" style="9" customWidth="1"/>
    <col min="7" max="7" width="37" bestFit="1" customWidth="1"/>
  </cols>
  <sheetData>
    <row r="1" spans="1:7" x14ac:dyDescent="0.2">
      <c r="A1" s="12" t="s">
        <v>7</v>
      </c>
      <c r="B1" s="15"/>
      <c r="C1" s="12" t="s">
        <v>214</v>
      </c>
      <c r="D1" s="15"/>
      <c r="E1" s="12" t="s">
        <v>215</v>
      </c>
      <c r="F1" s="15"/>
      <c r="G1" s="12" t="s">
        <v>216</v>
      </c>
    </row>
    <row r="2" spans="1:7" x14ac:dyDescent="0.2">
      <c r="A2" s="14" t="s">
        <v>8</v>
      </c>
      <c r="B2" s="15"/>
      <c r="C2" s="12" t="s">
        <v>8</v>
      </c>
      <c r="D2" s="15"/>
      <c r="E2" s="12" t="s">
        <v>8</v>
      </c>
      <c r="F2" s="15"/>
      <c r="G2" s="12" t="s">
        <v>8</v>
      </c>
    </row>
    <row r="3" spans="1:7" x14ac:dyDescent="0.2">
      <c r="A3" s="8" t="s">
        <v>34</v>
      </c>
      <c r="B3" s="15"/>
      <c r="C3" t="s">
        <v>41</v>
      </c>
      <c r="D3" s="15"/>
      <c r="E3" t="s">
        <v>102</v>
      </c>
      <c r="F3" s="15"/>
      <c r="G3" t="s">
        <v>162</v>
      </c>
    </row>
    <row r="4" spans="1:7" x14ac:dyDescent="0.2">
      <c r="A4" s="8" t="s">
        <v>27</v>
      </c>
      <c r="B4" s="15"/>
      <c r="C4" t="s">
        <v>42</v>
      </c>
      <c r="D4" s="15"/>
      <c r="E4" t="s">
        <v>103</v>
      </c>
      <c r="F4" s="15"/>
      <c r="G4" t="s">
        <v>163</v>
      </c>
    </row>
    <row r="5" spans="1:7" x14ac:dyDescent="0.2">
      <c r="A5" s="8" t="s">
        <v>24</v>
      </c>
      <c r="B5" s="15"/>
      <c r="C5" t="s">
        <v>43</v>
      </c>
      <c r="D5" s="15"/>
      <c r="E5" t="s">
        <v>104</v>
      </c>
      <c r="F5" s="15"/>
      <c r="G5" t="s">
        <v>164</v>
      </c>
    </row>
    <row r="6" spans="1:7" x14ac:dyDescent="0.2">
      <c r="A6" s="8" t="s">
        <v>10</v>
      </c>
      <c r="B6" s="15"/>
      <c r="C6" t="s">
        <v>44</v>
      </c>
      <c r="D6" s="15"/>
      <c r="E6" t="s">
        <v>105</v>
      </c>
      <c r="F6" s="15"/>
      <c r="G6" t="s">
        <v>165</v>
      </c>
    </row>
    <row r="7" spans="1:7" x14ac:dyDescent="0.2">
      <c r="A7" s="8" t="s">
        <v>39</v>
      </c>
      <c r="B7" s="15"/>
      <c r="C7" t="s">
        <v>45</v>
      </c>
      <c r="D7" s="15"/>
      <c r="E7" t="s">
        <v>106</v>
      </c>
      <c r="F7" s="15"/>
      <c r="G7" t="s">
        <v>166</v>
      </c>
    </row>
    <row r="8" spans="1:7" x14ac:dyDescent="0.2">
      <c r="A8" s="8" t="s">
        <v>26</v>
      </c>
      <c r="B8" s="15"/>
      <c r="C8" t="s">
        <v>46</v>
      </c>
      <c r="D8" s="15"/>
      <c r="E8" t="s">
        <v>107</v>
      </c>
      <c r="F8" s="15"/>
      <c r="G8" t="s">
        <v>167</v>
      </c>
    </row>
    <row r="9" spans="1:7" x14ac:dyDescent="0.2">
      <c r="A9" s="8" t="s">
        <v>18</v>
      </c>
      <c r="B9" s="15"/>
      <c r="C9" t="s">
        <v>47</v>
      </c>
      <c r="D9" s="15"/>
      <c r="E9" t="s">
        <v>108</v>
      </c>
      <c r="F9" s="15"/>
      <c r="G9" t="s">
        <v>168</v>
      </c>
    </row>
    <row r="10" spans="1:7" x14ac:dyDescent="0.2">
      <c r="A10" s="8" t="s">
        <v>13</v>
      </c>
      <c r="B10" s="15"/>
      <c r="C10" t="s">
        <v>48</v>
      </c>
      <c r="D10" s="15"/>
      <c r="E10" t="s">
        <v>109</v>
      </c>
      <c r="F10" s="15"/>
      <c r="G10" t="s">
        <v>169</v>
      </c>
    </row>
    <row r="11" spans="1:7" x14ac:dyDescent="0.2">
      <c r="A11" s="8" t="s">
        <v>16</v>
      </c>
      <c r="B11" s="15"/>
      <c r="C11" t="s">
        <v>49</v>
      </c>
      <c r="D11" s="15"/>
      <c r="E11" t="s">
        <v>110</v>
      </c>
      <c r="F11" s="15"/>
      <c r="G11" t="s">
        <v>170</v>
      </c>
    </row>
    <row r="12" spans="1:7" x14ac:dyDescent="0.2">
      <c r="A12" s="8" t="s">
        <v>9</v>
      </c>
      <c r="B12" s="15"/>
      <c r="C12" t="s">
        <v>50</v>
      </c>
      <c r="D12" s="15"/>
      <c r="E12" t="s">
        <v>111</v>
      </c>
      <c r="F12" s="15"/>
      <c r="G12" t="s">
        <v>171</v>
      </c>
    </row>
    <row r="13" spans="1:7" x14ac:dyDescent="0.2">
      <c r="A13" s="8" t="s">
        <v>28</v>
      </c>
      <c r="B13" s="15"/>
      <c r="C13" t="s">
        <v>51</v>
      </c>
      <c r="D13" s="15"/>
      <c r="E13" t="s">
        <v>112</v>
      </c>
      <c r="F13" s="15"/>
      <c r="G13" t="s">
        <v>172</v>
      </c>
    </row>
    <row r="14" spans="1:7" x14ac:dyDescent="0.2">
      <c r="A14" s="8" t="s">
        <v>37</v>
      </c>
      <c r="B14" s="15"/>
      <c r="C14" t="s">
        <v>52</v>
      </c>
      <c r="D14" s="15"/>
      <c r="E14" t="s">
        <v>113</v>
      </c>
      <c r="F14" s="15"/>
      <c r="G14" t="s">
        <v>173</v>
      </c>
    </row>
    <row r="15" spans="1:7" x14ac:dyDescent="0.2">
      <c r="A15" s="8" t="s">
        <v>30</v>
      </c>
      <c r="B15" s="15"/>
      <c r="C15" t="s">
        <v>53</v>
      </c>
      <c r="D15" s="15"/>
      <c r="E15" t="s">
        <v>114</v>
      </c>
      <c r="F15" s="15"/>
      <c r="G15" t="s">
        <v>174</v>
      </c>
    </row>
    <row r="16" spans="1:7" x14ac:dyDescent="0.2">
      <c r="A16" s="8" t="s">
        <v>21</v>
      </c>
      <c r="B16" s="15"/>
      <c r="C16" t="s">
        <v>54</v>
      </c>
      <c r="D16" s="15"/>
      <c r="E16" t="s">
        <v>115</v>
      </c>
      <c r="F16" s="15"/>
      <c r="G16" t="s">
        <v>175</v>
      </c>
    </row>
    <row r="17" spans="1:7" x14ac:dyDescent="0.2">
      <c r="A17" s="8" t="s">
        <v>11</v>
      </c>
      <c r="B17" s="15"/>
      <c r="C17" t="s">
        <v>55</v>
      </c>
      <c r="D17" s="15"/>
      <c r="E17" t="s">
        <v>116</v>
      </c>
      <c r="F17" s="15"/>
      <c r="G17" t="s">
        <v>176</v>
      </c>
    </row>
    <row r="18" spans="1:7" x14ac:dyDescent="0.2">
      <c r="A18" s="8" t="s">
        <v>12</v>
      </c>
      <c r="B18" s="15"/>
      <c r="C18" t="s">
        <v>56</v>
      </c>
      <c r="D18" s="15"/>
      <c r="E18" t="s">
        <v>117</v>
      </c>
      <c r="F18" s="15"/>
      <c r="G18" t="s">
        <v>177</v>
      </c>
    </row>
    <row r="19" spans="1:7" x14ac:dyDescent="0.2">
      <c r="A19" s="8" t="s">
        <v>15</v>
      </c>
      <c r="B19" s="15"/>
      <c r="C19" t="s">
        <v>57</v>
      </c>
      <c r="D19" s="15"/>
      <c r="E19" t="s">
        <v>118</v>
      </c>
      <c r="F19" s="15"/>
      <c r="G19" t="s">
        <v>178</v>
      </c>
    </row>
    <row r="20" spans="1:7" x14ac:dyDescent="0.2">
      <c r="A20" s="8" t="s">
        <v>22</v>
      </c>
      <c r="B20" s="15"/>
      <c r="C20" t="s">
        <v>58</v>
      </c>
      <c r="D20" s="15"/>
      <c r="E20" t="s">
        <v>119</v>
      </c>
      <c r="F20" s="15"/>
      <c r="G20" t="s">
        <v>179</v>
      </c>
    </row>
    <row r="21" spans="1:7" x14ac:dyDescent="0.2">
      <c r="A21" s="8" t="s">
        <v>20</v>
      </c>
      <c r="B21" s="15"/>
      <c r="C21" t="s">
        <v>59</v>
      </c>
      <c r="D21" s="15"/>
      <c r="E21" t="s">
        <v>120</v>
      </c>
      <c r="F21" s="15"/>
      <c r="G21" t="s">
        <v>180</v>
      </c>
    </row>
    <row r="22" spans="1:7" x14ac:dyDescent="0.2">
      <c r="A22" s="8" t="s">
        <v>23</v>
      </c>
      <c r="B22" s="15"/>
      <c r="C22" t="s">
        <v>60</v>
      </c>
      <c r="D22" s="15"/>
      <c r="E22" t="s">
        <v>121</v>
      </c>
      <c r="F22" s="15"/>
      <c r="G22" t="s">
        <v>181</v>
      </c>
    </row>
    <row r="23" spans="1:7" x14ac:dyDescent="0.2">
      <c r="A23" s="8" t="s">
        <v>32</v>
      </c>
      <c r="B23" s="15"/>
      <c r="C23" t="s">
        <v>61</v>
      </c>
      <c r="D23" s="15"/>
      <c r="E23" t="s">
        <v>122</v>
      </c>
      <c r="F23" s="15"/>
      <c r="G23" t="s">
        <v>182</v>
      </c>
    </row>
    <row r="24" spans="1:7" x14ac:dyDescent="0.2">
      <c r="A24" s="8" t="s">
        <v>36</v>
      </c>
      <c r="B24" s="15"/>
      <c r="C24" t="s">
        <v>62</v>
      </c>
      <c r="D24" s="15"/>
      <c r="E24" t="s">
        <v>123</v>
      </c>
      <c r="F24" s="15"/>
      <c r="G24" t="s">
        <v>183</v>
      </c>
    </row>
    <row r="25" spans="1:7" x14ac:dyDescent="0.2">
      <c r="A25" s="8" t="s">
        <v>14</v>
      </c>
      <c r="B25" s="15"/>
      <c r="C25" t="s">
        <v>63</v>
      </c>
      <c r="D25" s="15"/>
      <c r="E25" t="s">
        <v>124</v>
      </c>
      <c r="F25" s="15"/>
      <c r="G25" t="s">
        <v>184</v>
      </c>
    </row>
    <row r="26" spans="1:7" x14ac:dyDescent="0.2">
      <c r="A26" s="8" t="s">
        <v>17</v>
      </c>
      <c r="B26" s="15"/>
      <c r="C26" t="s">
        <v>64</v>
      </c>
      <c r="D26" s="15"/>
      <c r="E26" t="s">
        <v>125</v>
      </c>
      <c r="F26" s="15"/>
      <c r="G26" t="s">
        <v>185</v>
      </c>
    </row>
    <row r="27" spans="1:7" x14ac:dyDescent="0.2">
      <c r="A27" s="8" t="s">
        <v>38</v>
      </c>
      <c r="B27" s="15"/>
      <c r="C27" t="s">
        <v>65</v>
      </c>
      <c r="D27" s="15"/>
      <c r="E27" t="s">
        <v>126</v>
      </c>
      <c r="F27" s="15"/>
      <c r="G27" t="s">
        <v>186</v>
      </c>
    </row>
    <row r="28" spans="1:7" x14ac:dyDescent="0.2">
      <c r="A28" s="8" t="s">
        <v>35</v>
      </c>
      <c r="B28" s="15"/>
      <c r="C28" t="s">
        <v>66</v>
      </c>
      <c r="D28" s="15"/>
      <c r="E28" t="s">
        <v>127</v>
      </c>
      <c r="F28" s="15"/>
      <c r="G28" t="s">
        <v>187</v>
      </c>
    </row>
    <row r="29" spans="1:7" x14ac:dyDescent="0.2">
      <c r="A29" s="8" t="s">
        <v>40</v>
      </c>
      <c r="B29" s="15"/>
      <c r="C29" t="s">
        <v>67</v>
      </c>
      <c r="D29" s="15"/>
      <c r="E29" t="s">
        <v>128</v>
      </c>
      <c r="F29" s="15"/>
      <c r="G29" t="s">
        <v>188</v>
      </c>
    </row>
    <row r="30" spans="1:7" x14ac:dyDescent="0.2">
      <c r="A30" s="8" t="s">
        <v>31</v>
      </c>
      <c r="B30" s="15"/>
      <c r="C30" t="s">
        <v>68</v>
      </c>
      <c r="D30" s="15"/>
      <c r="E30" t="s">
        <v>129</v>
      </c>
      <c r="F30" s="15"/>
      <c r="G30" t="s">
        <v>189</v>
      </c>
    </row>
    <row r="31" spans="1:7" x14ac:dyDescent="0.2">
      <c r="A31" s="19" t="s">
        <v>25</v>
      </c>
      <c r="B31" s="15"/>
      <c r="C31" t="s">
        <v>69</v>
      </c>
      <c r="D31" s="15"/>
      <c r="E31" t="s">
        <v>130</v>
      </c>
      <c r="F31" s="15"/>
      <c r="G31" t="s">
        <v>190</v>
      </c>
    </row>
    <row r="32" spans="1:7" x14ac:dyDescent="0.2">
      <c r="A32" s="8" t="s">
        <v>33</v>
      </c>
      <c r="B32" s="15"/>
      <c r="C32" t="s">
        <v>70</v>
      </c>
      <c r="D32" s="15"/>
      <c r="E32" t="s">
        <v>131</v>
      </c>
      <c r="F32" s="15"/>
      <c r="G32" t="s">
        <v>191</v>
      </c>
    </row>
    <row r="33" spans="1:7" x14ac:dyDescent="0.2">
      <c r="A33" s="8" t="s">
        <v>19</v>
      </c>
      <c r="B33" s="15"/>
      <c r="C33" t="s">
        <v>71</v>
      </c>
      <c r="D33" s="15"/>
      <c r="E33" t="s">
        <v>132</v>
      </c>
      <c r="F33" s="15"/>
      <c r="G33" t="s">
        <v>192</v>
      </c>
    </row>
    <row r="34" spans="1:7" x14ac:dyDescent="0.2">
      <c r="A34" s="8" t="s">
        <v>29</v>
      </c>
      <c r="B34" s="15"/>
      <c r="C34" t="s">
        <v>72</v>
      </c>
      <c r="D34" s="15"/>
      <c r="E34" s="22" t="s">
        <v>223</v>
      </c>
      <c r="F34" s="15"/>
      <c r="G34" t="s">
        <v>193</v>
      </c>
    </row>
    <row r="35" spans="1:7" x14ac:dyDescent="0.2">
      <c r="B35" s="15"/>
      <c r="C35" t="s">
        <v>73</v>
      </c>
      <c r="D35" s="15"/>
      <c r="E35" s="22" t="s">
        <v>221</v>
      </c>
      <c r="F35" s="15"/>
      <c r="G35" t="s">
        <v>194</v>
      </c>
    </row>
    <row r="36" spans="1:7" x14ac:dyDescent="0.2">
      <c r="B36" s="15"/>
      <c r="C36" t="s">
        <v>74</v>
      </c>
      <c r="D36" s="15"/>
      <c r="E36" t="s">
        <v>218</v>
      </c>
      <c r="F36" s="15"/>
      <c r="G36" t="s">
        <v>195</v>
      </c>
    </row>
    <row r="37" spans="1:7" x14ac:dyDescent="0.2">
      <c r="B37" s="15"/>
      <c r="C37" t="s">
        <v>75</v>
      </c>
      <c r="D37" s="15"/>
      <c r="E37" s="22" t="s">
        <v>222</v>
      </c>
      <c r="F37" s="15"/>
      <c r="G37" t="s">
        <v>196</v>
      </c>
    </row>
    <row r="38" spans="1:7" x14ac:dyDescent="0.2">
      <c r="B38" s="15"/>
      <c r="C38" t="s">
        <v>76</v>
      </c>
      <c r="D38" s="15"/>
      <c r="E38" t="s">
        <v>133</v>
      </c>
      <c r="F38" s="15"/>
      <c r="G38" t="s">
        <v>197</v>
      </c>
    </row>
    <row r="39" spans="1:7" x14ac:dyDescent="0.2">
      <c r="B39" s="15"/>
      <c r="C39" t="s">
        <v>77</v>
      </c>
      <c r="D39" s="15"/>
      <c r="E39" t="s">
        <v>134</v>
      </c>
      <c r="F39" s="15"/>
      <c r="G39" t="s">
        <v>198</v>
      </c>
    </row>
    <row r="40" spans="1:7" x14ac:dyDescent="0.2">
      <c r="B40" s="15"/>
      <c r="C40" t="s">
        <v>78</v>
      </c>
      <c r="D40" s="15"/>
      <c r="E40" t="s">
        <v>135</v>
      </c>
      <c r="F40" s="15"/>
      <c r="G40" t="s">
        <v>199</v>
      </c>
    </row>
    <row r="41" spans="1:7" x14ac:dyDescent="0.2">
      <c r="B41" s="15"/>
      <c r="C41" t="s">
        <v>79</v>
      </c>
      <c r="D41" s="15"/>
      <c r="E41" t="s">
        <v>136</v>
      </c>
      <c r="F41" s="15"/>
      <c r="G41" t="s">
        <v>200</v>
      </c>
    </row>
    <row r="42" spans="1:7" x14ac:dyDescent="0.2">
      <c r="B42" s="15"/>
      <c r="C42" t="s">
        <v>80</v>
      </c>
      <c r="D42" s="15"/>
      <c r="E42" t="s">
        <v>137</v>
      </c>
      <c r="F42" s="15"/>
      <c r="G42" t="s">
        <v>201</v>
      </c>
    </row>
    <row r="43" spans="1:7" x14ac:dyDescent="0.2">
      <c r="B43" s="15"/>
      <c r="C43" t="s">
        <v>81</v>
      </c>
      <c r="D43" s="15"/>
      <c r="E43" t="s">
        <v>138</v>
      </c>
      <c r="F43" s="15"/>
      <c r="G43" t="s">
        <v>202</v>
      </c>
    </row>
    <row r="44" spans="1:7" x14ac:dyDescent="0.2">
      <c r="B44" s="15"/>
      <c r="C44" t="s">
        <v>82</v>
      </c>
      <c r="D44" s="15"/>
      <c r="E44" t="s">
        <v>139</v>
      </c>
      <c r="F44" s="15"/>
      <c r="G44" t="s">
        <v>203</v>
      </c>
    </row>
    <row r="45" spans="1:7" x14ac:dyDescent="0.2">
      <c r="B45" s="15"/>
      <c r="C45" t="s">
        <v>83</v>
      </c>
      <c r="D45" s="15"/>
      <c r="E45" t="s">
        <v>140</v>
      </c>
      <c r="F45" s="15"/>
      <c r="G45" t="s">
        <v>204</v>
      </c>
    </row>
    <row r="46" spans="1:7" x14ac:dyDescent="0.2">
      <c r="B46" s="15"/>
      <c r="C46" t="s">
        <v>84</v>
      </c>
      <c r="D46" s="15"/>
      <c r="E46" t="s">
        <v>141</v>
      </c>
      <c r="F46" s="15"/>
      <c r="G46" t="s">
        <v>205</v>
      </c>
    </row>
    <row r="47" spans="1:7" x14ac:dyDescent="0.2">
      <c r="B47" s="15"/>
      <c r="C47" t="s">
        <v>85</v>
      </c>
      <c r="D47" s="15"/>
      <c r="E47" t="s">
        <v>142</v>
      </c>
      <c r="F47" s="15"/>
      <c r="G47" t="s">
        <v>206</v>
      </c>
    </row>
    <row r="48" spans="1:7" x14ac:dyDescent="0.2">
      <c r="B48" s="15"/>
      <c r="C48" t="s">
        <v>86</v>
      </c>
      <c r="D48" s="15"/>
      <c r="E48" t="s">
        <v>143</v>
      </c>
      <c r="F48" s="15"/>
      <c r="G48" t="s">
        <v>207</v>
      </c>
    </row>
    <row r="49" spans="2:7" x14ac:dyDescent="0.2">
      <c r="B49" s="15"/>
      <c r="C49" t="s">
        <v>87</v>
      </c>
      <c r="D49" s="15"/>
      <c r="E49" t="s">
        <v>144</v>
      </c>
      <c r="F49" s="15"/>
      <c r="G49" t="s">
        <v>208</v>
      </c>
    </row>
    <row r="50" spans="2:7" x14ac:dyDescent="0.2">
      <c r="B50" s="15"/>
      <c r="C50" t="s">
        <v>88</v>
      </c>
      <c r="D50" s="15"/>
      <c r="E50" t="s">
        <v>145</v>
      </c>
      <c r="F50" s="15"/>
      <c r="G50" t="s">
        <v>209</v>
      </c>
    </row>
    <row r="51" spans="2:7" x14ac:dyDescent="0.2">
      <c r="B51" s="15"/>
      <c r="C51" t="s">
        <v>89</v>
      </c>
      <c r="D51" s="15"/>
      <c r="E51" t="s">
        <v>146</v>
      </c>
      <c r="F51" s="15"/>
      <c r="G51" t="s">
        <v>210</v>
      </c>
    </row>
    <row r="52" spans="2:7" x14ac:dyDescent="0.2">
      <c r="B52" s="15"/>
      <c r="C52" t="s">
        <v>90</v>
      </c>
      <c r="D52" s="15"/>
      <c r="E52" t="s">
        <v>147</v>
      </c>
      <c r="F52" s="15"/>
      <c r="G52" t="s">
        <v>211</v>
      </c>
    </row>
    <row r="53" spans="2:7" x14ac:dyDescent="0.2">
      <c r="B53" s="15"/>
      <c r="C53" t="s">
        <v>91</v>
      </c>
      <c r="D53" s="15"/>
      <c r="E53" t="s">
        <v>148</v>
      </c>
      <c r="F53" s="15"/>
    </row>
    <row r="54" spans="2:7" x14ac:dyDescent="0.2">
      <c r="B54" s="15"/>
      <c r="C54" t="s">
        <v>92</v>
      </c>
      <c r="D54" s="15"/>
      <c r="E54" t="s">
        <v>149</v>
      </c>
      <c r="F54" s="15"/>
    </row>
    <row r="55" spans="2:7" x14ac:dyDescent="0.2">
      <c r="B55" s="15"/>
      <c r="C55" t="s">
        <v>93</v>
      </c>
      <c r="D55" s="15"/>
      <c r="E55" t="s">
        <v>150</v>
      </c>
      <c r="F55" s="15"/>
    </row>
    <row r="56" spans="2:7" x14ac:dyDescent="0.2">
      <c r="B56" s="15"/>
      <c r="C56" t="s">
        <v>94</v>
      </c>
      <c r="D56" s="15"/>
      <c r="E56" t="s">
        <v>151</v>
      </c>
      <c r="F56" s="15"/>
    </row>
    <row r="57" spans="2:7" x14ac:dyDescent="0.2">
      <c r="B57" s="15"/>
      <c r="C57" t="s">
        <v>95</v>
      </c>
      <c r="D57" s="15"/>
      <c r="E57" t="s">
        <v>152</v>
      </c>
      <c r="F57" s="15"/>
    </row>
    <row r="58" spans="2:7" x14ac:dyDescent="0.2">
      <c r="B58" s="15"/>
      <c r="C58" t="s">
        <v>96</v>
      </c>
      <c r="D58" s="15"/>
      <c r="E58" t="s">
        <v>153</v>
      </c>
      <c r="F58" s="15"/>
    </row>
    <row r="59" spans="2:7" x14ac:dyDescent="0.2">
      <c r="B59" s="15"/>
      <c r="C59" t="s">
        <v>97</v>
      </c>
      <c r="D59" s="15"/>
      <c r="E59" t="s">
        <v>154</v>
      </c>
      <c r="F59" s="15"/>
    </row>
    <row r="60" spans="2:7" x14ac:dyDescent="0.2">
      <c r="B60" s="15"/>
      <c r="C60" t="s">
        <v>98</v>
      </c>
      <c r="D60" s="15"/>
      <c r="E60" t="s">
        <v>155</v>
      </c>
      <c r="F60" s="15"/>
    </row>
    <row r="61" spans="2:7" x14ac:dyDescent="0.2">
      <c r="B61" s="15"/>
      <c r="C61" t="s">
        <v>99</v>
      </c>
      <c r="D61" s="15"/>
      <c r="E61" t="s">
        <v>156</v>
      </c>
      <c r="F61" s="15"/>
    </row>
    <row r="62" spans="2:7" x14ac:dyDescent="0.2">
      <c r="B62" s="15"/>
      <c r="C62" t="s">
        <v>100</v>
      </c>
      <c r="D62" s="15"/>
      <c r="E62" t="s">
        <v>157</v>
      </c>
      <c r="F62" s="15"/>
    </row>
    <row r="63" spans="2:7" x14ac:dyDescent="0.2">
      <c r="B63" s="15"/>
      <c r="C63" t="s">
        <v>101</v>
      </c>
      <c r="D63" s="15"/>
      <c r="E63" t="s">
        <v>158</v>
      </c>
      <c r="F63" s="15"/>
    </row>
    <row r="64" spans="2:7" x14ac:dyDescent="0.2">
      <c r="B64" s="15"/>
      <c r="D64" s="15"/>
      <c r="E64" t="s">
        <v>159</v>
      </c>
      <c r="F64" s="15"/>
    </row>
    <row r="65" spans="2:6" x14ac:dyDescent="0.2">
      <c r="B65" s="15"/>
      <c r="D65" s="15"/>
      <c r="E65" t="s">
        <v>160</v>
      </c>
      <c r="F65" s="15"/>
    </row>
    <row r="66" spans="2:6" x14ac:dyDescent="0.2">
      <c r="B66" s="15"/>
      <c r="D66" s="15"/>
      <c r="E66" t="s">
        <v>161</v>
      </c>
      <c r="F66" s="15"/>
    </row>
    <row r="67" spans="2:6" x14ac:dyDescent="0.2">
      <c r="B67" s="15"/>
      <c r="D67" s="15"/>
      <c r="F67" s="15"/>
    </row>
    <row r="68" spans="2:6" x14ac:dyDescent="0.2">
      <c r="B68" s="15"/>
      <c r="D68" s="15"/>
      <c r="F68" s="15"/>
    </row>
    <row r="69" spans="2:6" x14ac:dyDescent="0.2">
      <c r="B69" s="15"/>
      <c r="D69" s="15"/>
      <c r="F69" s="15"/>
    </row>
    <row r="70" spans="2:6" x14ac:dyDescent="0.2">
      <c r="B70" s="15"/>
      <c r="D70" s="15"/>
      <c r="F70" s="15"/>
    </row>
  </sheetData>
  <sortState ref="E3:E66">
    <sortCondition ref="E3:E6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pane xSplit="1" ySplit="2" topLeftCell="B28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H23" sqref="H23"/>
    </sheetView>
  </sheetViews>
  <sheetFormatPr defaultRowHeight="11.25" x14ac:dyDescent="0.2"/>
  <cols>
    <col min="1" max="1" width="45.1640625" bestFit="1" customWidth="1"/>
    <col min="2" max="2" width="12.83203125" customWidth="1"/>
    <col min="3" max="3" width="14.6640625" bestFit="1" customWidth="1"/>
    <col min="4" max="4" width="20.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2" x14ac:dyDescent="0.2">
      <c r="A1" s="3" t="s">
        <v>224</v>
      </c>
      <c r="B1" s="38" t="s">
        <v>4</v>
      </c>
      <c r="C1" s="38"/>
      <c r="D1" s="38"/>
      <c r="E1" s="38" t="s">
        <v>5</v>
      </c>
      <c r="F1" s="38"/>
      <c r="G1" s="38"/>
      <c r="H1" s="37" t="s">
        <v>6</v>
      </c>
      <c r="I1" s="37"/>
      <c r="J1" s="37"/>
      <c r="K1" s="22"/>
    </row>
    <row r="2" spans="1:12" ht="21" customHeight="1" x14ac:dyDescent="0.2">
      <c r="A2" s="17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2" s="18" customFormat="1" x14ac:dyDescent="0.2">
      <c r="A3" s="29" t="s">
        <v>195</v>
      </c>
      <c r="B3" s="29">
        <v>221</v>
      </c>
      <c r="C3" s="30">
        <v>27035.51</v>
      </c>
      <c r="D3" s="30">
        <v>47.19</v>
      </c>
      <c r="E3" s="29">
        <v>303</v>
      </c>
      <c r="F3" s="30">
        <v>19439.55</v>
      </c>
      <c r="G3" s="30">
        <v>33.93</v>
      </c>
      <c r="H3" s="20">
        <f t="shared" ref="H3:H34" si="0">B3+E3</f>
        <v>524</v>
      </c>
      <c r="I3" s="21">
        <f t="shared" ref="I3:I34" si="1">C3+F3</f>
        <v>46475.06</v>
      </c>
      <c r="J3" s="21">
        <f t="shared" ref="J3:J34" si="2">D3+G3</f>
        <v>81.12</v>
      </c>
      <c r="K3" s="21">
        <f>IF('South Chart'!$L$44='South data'!A3,J3,0)</f>
        <v>0</v>
      </c>
      <c r="L3" s="13"/>
    </row>
    <row r="4" spans="1:12" x14ac:dyDescent="0.2">
      <c r="A4" s="29" t="s">
        <v>189</v>
      </c>
      <c r="B4" s="29">
        <v>125</v>
      </c>
      <c r="C4" s="30">
        <v>15274.72</v>
      </c>
      <c r="D4" s="30">
        <v>69.55</v>
      </c>
      <c r="E4" s="29">
        <v>143</v>
      </c>
      <c r="F4" s="30">
        <v>9334.7800000000007</v>
      </c>
      <c r="G4" s="30">
        <v>42.5</v>
      </c>
      <c r="H4" s="20">
        <f t="shared" si="0"/>
        <v>268</v>
      </c>
      <c r="I4" s="21">
        <f t="shared" si="1"/>
        <v>24609.5</v>
      </c>
      <c r="J4" s="21">
        <f t="shared" si="2"/>
        <v>112.05</v>
      </c>
      <c r="K4" s="21">
        <f>IF('South Chart'!$L$44='South data'!A4,J4,0)</f>
        <v>0</v>
      </c>
    </row>
    <row r="5" spans="1:12" x14ac:dyDescent="0.2">
      <c r="A5" s="29" t="s">
        <v>165</v>
      </c>
      <c r="B5" s="29">
        <v>57</v>
      </c>
      <c r="C5" s="30">
        <v>12457.56</v>
      </c>
      <c r="D5" s="30">
        <v>87.86</v>
      </c>
      <c r="E5" s="29">
        <v>79</v>
      </c>
      <c r="F5" s="30">
        <v>5285.44</v>
      </c>
      <c r="G5" s="30">
        <v>37.270000000000003</v>
      </c>
      <c r="H5" s="20">
        <f t="shared" si="0"/>
        <v>136</v>
      </c>
      <c r="I5" s="21">
        <f t="shared" si="1"/>
        <v>17743</v>
      </c>
      <c r="J5" s="21">
        <f t="shared" si="2"/>
        <v>125.13</v>
      </c>
      <c r="K5" s="21">
        <f>IF('South Chart'!$L$44='South data'!A5,J5,0)</f>
        <v>0</v>
      </c>
    </row>
    <row r="6" spans="1:12" x14ac:dyDescent="0.2">
      <c r="A6" s="29" t="s">
        <v>209</v>
      </c>
      <c r="B6" s="29">
        <v>294</v>
      </c>
      <c r="C6" s="30">
        <v>46342.5</v>
      </c>
      <c r="D6" s="30">
        <v>94.92</v>
      </c>
      <c r="E6" s="29">
        <v>234</v>
      </c>
      <c r="F6" s="30">
        <v>16808.22</v>
      </c>
      <c r="G6" s="30">
        <v>34.43</v>
      </c>
      <c r="H6" s="20">
        <f t="shared" si="0"/>
        <v>528</v>
      </c>
      <c r="I6" s="21">
        <f t="shared" si="1"/>
        <v>63150.720000000001</v>
      </c>
      <c r="J6" s="21">
        <f t="shared" si="2"/>
        <v>129.35</v>
      </c>
      <c r="K6" s="21">
        <f>IF('South Chart'!$L$44='South data'!A6,J6,0)</f>
        <v>0</v>
      </c>
    </row>
    <row r="7" spans="1:12" x14ac:dyDescent="0.2">
      <c r="A7" s="29" t="s">
        <v>164</v>
      </c>
      <c r="B7" s="29">
        <v>144</v>
      </c>
      <c r="C7" s="30">
        <v>16124.4</v>
      </c>
      <c r="D7" s="30">
        <v>79</v>
      </c>
      <c r="E7" s="29">
        <v>139</v>
      </c>
      <c r="F7" s="30">
        <v>10497.19</v>
      </c>
      <c r="G7" s="30">
        <v>51.43</v>
      </c>
      <c r="H7" s="20">
        <f t="shared" si="0"/>
        <v>283</v>
      </c>
      <c r="I7" s="21">
        <f t="shared" si="1"/>
        <v>26621.59</v>
      </c>
      <c r="J7" s="21">
        <f t="shared" si="2"/>
        <v>130.43</v>
      </c>
      <c r="K7" s="21">
        <f>IF('South Chart'!$L$44='South data'!A7,J7,0)</f>
        <v>0</v>
      </c>
    </row>
    <row r="8" spans="1:12" x14ac:dyDescent="0.2">
      <c r="A8" s="29" t="s">
        <v>192</v>
      </c>
      <c r="B8" s="29">
        <v>519</v>
      </c>
      <c r="C8" s="30">
        <v>71328.45</v>
      </c>
      <c r="D8" s="30">
        <v>96.44</v>
      </c>
      <c r="E8" s="29">
        <v>561</v>
      </c>
      <c r="F8" s="30">
        <v>39943.050000000003</v>
      </c>
      <c r="G8" s="30">
        <v>54.01</v>
      </c>
      <c r="H8" s="20">
        <f t="shared" si="0"/>
        <v>1080</v>
      </c>
      <c r="I8" s="21">
        <f t="shared" si="1"/>
        <v>111271.5</v>
      </c>
      <c r="J8" s="21">
        <f t="shared" si="2"/>
        <v>150.44999999999999</v>
      </c>
      <c r="K8" s="21">
        <f>IF('South Chart'!$L$44='South data'!A8,J8,0)</f>
        <v>0</v>
      </c>
    </row>
    <row r="9" spans="1:12" x14ac:dyDescent="0.2">
      <c r="A9" s="29" t="s">
        <v>163</v>
      </c>
      <c r="B9" s="29">
        <v>184</v>
      </c>
      <c r="C9" s="30">
        <v>26792.19</v>
      </c>
      <c r="D9" s="30">
        <v>125.01</v>
      </c>
      <c r="E9" s="29">
        <v>117</v>
      </c>
      <c r="F9" s="30">
        <v>7834.8</v>
      </c>
      <c r="G9" s="30">
        <v>36.56</v>
      </c>
      <c r="H9" s="20">
        <f t="shared" si="0"/>
        <v>301</v>
      </c>
      <c r="I9" s="21">
        <f t="shared" si="1"/>
        <v>34626.99</v>
      </c>
      <c r="J9" s="21">
        <f t="shared" si="2"/>
        <v>161.57</v>
      </c>
      <c r="K9" s="21">
        <f>IF('South Chart'!$L$44='South data'!A9,J9,0)</f>
        <v>0</v>
      </c>
    </row>
    <row r="10" spans="1:12" x14ac:dyDescent="0.2">
      <c r="A10" s="29" t="s">
        <v>169</v>
      </c>
      <c r="B10" s="29">
        <v>252</v>
      </c>
      <c r="C10" s="30">
        <v>42926.15</v>
      </c>
      <c r="D10" s="30">
        <v>125.34</v>
      </c>
      <c r="E10" s="29">
        <v>221</v>
      </c>
      <c r="F10" s="30">
        <v>14992.6</v>
      </c>
      <c r="G10" s="30">
        <v>43.78</v>
      </c>
      <c r="H10" s="20">
        <f t="shared" si="0"/>
        <v>473</v>
      </c>
      <c r="I10" s="21">
        <f t="shared" si="1"/>
        <v>57918.75</v>
      </c>
      <c r="J10" s="21">
        <f t="shared" si="2"/>
        <v>169.12</v>
      </c>
      <c r="K10" s="21">
        <f>IF('South Chart'!$L$44='South data'!A10,J10,0)</f>
        <v>0</v>
      </c>
    </row>
    <row r="11" spans="1:12" x14ac:dyDescent="0.2">
      <c r="A11" s="29" t="s">
        <v>190</v>
      </c>
      <c r="B11" s="29">
        <v>221</v>
      </c>
      <c r="C11" s="30">
        <v>46358.71</v>
      </c>
      <c r="D11" s="30">
        <v>124.93</v>
      </c>
      <c r="E11" s="29">
        <v>319</v>
      </c>
      <c r="F11" s="30">
        <v>22229.14</v>
      </c>
      <c r="G11" s="30">
        <v>59.9</v>
      </c>
      <c r="H11" s="20">
        <f t="shared" si="0"/>
        <v>540</v>
      </c>
      <c r="I11" s="21">
        <f t="shared" si="1"/>
        <v>68587.850000000006</v>
      </c>
      <c r="J11" s="21">
        <f t="shared" si="2"/>
        <v>184.83</v>
      </c>
      <c r="K11" s="21">
        <f>IF('South Chart'!$L$44='South data'!A11,J11,0)</f>
        <v>0</v>
      </c>
    </row>
    <row r="12" spans="1:12" x14ac:dyDescent="0.2">
      <c r="A12" s="29" t="s">
        <v>167</v>
      </c>
      <c r="B12" s="29">
        <v>480</v>
      </c>
      <c r="C12" s="30">
        <v>68849.86</v>
      </c>
      <c r="D12" s="30">
        <v>134.44999999999999</v>
      </c>
      <c r="E12" s="29">
        <v>431</v>
      </c>
      <c r="F12" s="30">
        <v>30345.79</v>
      </c>
      <c r="G12" s="30">
        <v>59.26</v>
      </c>
      <c r="H12" s="20">
        <f t="shared" si="0"/>
        <v>911</v>
      </c>
      <c r="I12" s="21">
        <f t="shared" si="1"/>
        <v>99195.65</v>
      </c>
      <c r="J12" s="21">
        <f t="shared" si="2"/>
        <v>193.70999999999998</v>
      </c>
      <c r="K12" s="21">
        <f>IF('South Chart'!$L$44='South data'!A12,J12,0)</f>
        <v>0</v>
      </c>
    </row>
    <row r="13" spans="1:12" x14ac:dyDescent="0.2">
      <c r="A13" s="29" t="s">
        <v>173</v>
      </c>
      <c r="B13" s="29">
        <v>970</v>
      </c>
      <c r="C13" s="30">
        <v>129386.68</v>
      </c>
      <c r="D13" s="30">
        <v>161.82</v>
      </c>
      <c r="E13" s="29">
        <v>694</v>
      </c>
      <c r="F13" s="30">
        <v>49909.919999999998</v>
      </c>
      <c r="G13" s="30">
        <v>62.42</v>
      </c>
      <c r="H13" s="20">
        <f t="shared" si="0"/>
        <v>1664</v>
      </c>
      <c r="I13" s="21">
        <f t="shared" si="1"/>
        <v>179296.59999999998</v>
      </c>
      <c r="J13" s="21">
        <f t="shared" si="2"/>
        <v>224.24</v>
      </c>
      <c r="K13" s="21">
        <f>IF('South Chart'!$L$44='South data'!A13,J13,0)</f>
        <v>0</v>
      </c>
    </row>
    <row r="14" spans="1:12" x14ac:dyDescent="0.2">
      <c r="A14" s="29" t="s">
        <v>198</v>
      </c>
      <c r="B14" s="29">
        <v>207</v>
      </c>
      <c r="C14" s="30">
        <v>47130.3</v>
      </c>
      <c r="D14" s="30">
        <v>175.23</v>
      </c>
      <c r="E14" s="29">
        <v>188</v>
      </c>
      <c r="F14" s="30">
        <v>14092.87</v>
      </c>
      <c r="G14" s="30">
        <v>52.4</v>
      </c>
      <c r="H14" s="20">
        <f t="shared" si="0"/>
        <v>395</v>
      </c>
      <c r="I14" s="21">
        <f t="shared" si="1"/>
        <v>61223.170000000006</v>
      </c>
      <c r="J14" s="21">
        <f t="shared" si="2"/>
        <v>227.63</v>
      </c>
      <c r="K14" s="21">
        <f>IF('South Chart'!$L$44='South data'!A14,J14,0)</f>
        <v>0</v>
      </c>
    </row>
    <row r="15" spans="1:12" x14ac:dyDescent="0.2">
      <c r="A15" s="29" t="s">
        <v>166</v>
      </c>
      <c r="B15" s="29">
        <v>319</v>
      </c>
      <c r="C15" s="30">
        <v>56673.61</v>
      </c>
      <c r="D15" s="30">
        <v>179.55</v>
      </c>
      <c r="E15" s="29">
        <v>232</v>
      </c>
      <c r="F15" s="30">
        <v>15267.99</v>
      </c>
      <c r="G15" s="30">
        <v>48.37</v>
      </c>
      <c r="H15" s="20">
        <f t="shared" si="0"/>
        <v>551</v>
      </c>
      <c r="I15" s="21">
        <f t="shared" si="1"/>
        <v>71941.600000000006</v>
      </c>
      <c r="J15" s="21">
        <f t="shared" si="2"/>
        <v>227.92000000000002</v>
      </c>
      <c r="K15" s="21">
        <f>IF('South Chart'!$L$44='South data'!A15,J15,0)</f>
        <v>0</v>
      </c>
    </row>
    <row r="16" spans="1:12" x14ac:dyDescent="0.2">
      <c r="A16" s="29" t="s">
        <v>178</v>
      </c>
      <c r="B16" s="29">
        <v>181</v>
      </c>
      <c r="C16" s="30">
        <v>38354.22</v>
      </c>
      <c r="D16" s="30">
        <v>170.75</v>
      </c>
      <c r="E16" s="29">
        <v>217</v>
      </c>
      <c r="F16" s="30">
        <v>12929.98</v>
      </c>
      <c r="G16" s="30">
        <v>57.56</v>
      </c>
      <c r="H16" s="20">
        <f t="shared" si="0"/>
        <v>398</v>
      </c>
      <c r="I16" s="21">
        <f t="shared" si="1"/>
        <v>51284.2</v>
      </c>
      <c r="J16" s="21">
        <f t="shared" si="2"/>
        <v>228.31</v>
      </c>
      <c r="K16" s="21">
        <f>IF('South Chart'!$L$44='South data'!A16,J16,0)</f>
        <v>0</v>
      </c>
    </row>
    <row r="17" spans="1:12" x14ac:dyDescent="0.2">
      <c r="A17" s="29" t="s">
        <v>204</v>
      </c>
      <c r="B17" s="29">
        <v>86</v>
      </c>
      <c r="C17" s="30">
        <v>15941.91</v>
      </c>
      <c r="D17" s="30">
        <v>142.11000000000001</v>
      </c>
      <c r="E17" s="29">
        <v>189</v>
      </c>
      <c r="F17" s="30">
        <v>11359.38</v>
      </c>
      <c r="G17" s="30">
        <v>101.26</v>
      </c>
      <c r="H17" s="20">
        <f t="shared" si="0"/>
        <v>275</v>
      </c>
      <c r="I17" s="21">
        <f t="shared" si="1"/>
        <v>27301.29</v>
      </c>
      <c r="J17" s="21">
        <f t="shared" si="2"/>
        <v>243.37</v>
      </c>
      <c r="K17" s="21">
        <f>IF('South Chart'!$L$44='South data'!A17,J17,0)</f>
        <v>0</v>
      </c>
    </row>
    <row r="18" spans="1:12" x14ac:dyDescent="0.2">
      <c r="A18" s="29" t="s">
        <v>162</v>
      </c>
      <c r="B18" s="29">
        <v>130</v>
      </c>
      <c r="C18" s="30">
        <v>20610.79</v>
      </c>
      <c r="D18" s="30">
        <v>155.63</v>
      </c>
      <c r="E18" s="29">
        <v>146</v>
      </c>
      <c r="F18" s="30">
        <v>11768.92</v>
      </c>
      <c r="G18" s="30">
        <v>88.86</v>
      </c>
      <c r="H18" s="20">
        <f t="shared" si="0"/>
        <v>276</v>
      </c>
      <c r="I18" s="21">
        <f t="shared" si="1"/>
        <v>32379.71</v>
      </c>
      <c r="J18" s="21">
        <f t="shared" si="2"/>
        <v>244.49</v>
      </c>
      <c r="K18" s="21">
        <f>IF('South Chart'!$L$44='South data'!A18,J18,0)</f>
        <v>0</v>
      </c>
      <c r="L18" s="18"/>
    </row>
    <row r="19" spans="1:12" x14ac:dyDescent="0.2">
      <c r="A19" s="29" t="s">
        <v>186</v>
      </c>
      <c r="B19" s="29">
        <v>98</v>
      </c>
      <c r="C19" s="30">
        <v>20671.98</v>
      </c>
      <c r="D19" s="30">
        <v>186.97</v>
      </c>
      <c r="E19" s="29">
        <v>110</v>
      </c>
      <c r="F19" s="30">
        <v>6505.26</v>
      </c>
      <c r="G19" s="30">
        <v>58.84</v>
      </c>
      <c r="H19" s="20">
        <f t="shared" si="0"/>
        <v>208</v>
      </c>
      <c r="I19" s="21">
        <f t="shared" si="1"/>
        <v>27177.239999999998</v>
      </c>
      <c r="J19" s="21">
        <f t="shared" si="2"/>
        <v>245.81</v>
      </c>
      <c r="K19" s="21">
        <f>IF('South Chart'!$L$44='South data'!A19,J19,0)</f>
        <v>0</v>
      </c>
    </row>
    <row r="20" spans="1:12" x14ac:dyDescent="0.2">
      <c r="A20" s="29" t="s">
        <v>210</v>
      </c>
      <c r="B20" s="29">
        <v>105</v>
      </c>
      <c r="C20" s="30">
        <v>32612.15</v>
      </c>
      <c r="D20" s="30">
        <v>208.85</v>
      </c>
      <c r="E20" s="29">
        <v>83</v>
      </c>
      <c r="F20" s="30">
        <v>6178.29</v>
      </c>
      <c r="G20" s="30">
        <v>39.57</v>
      </c>
      <c r="H20" s="20">
        <f t="shared" si="0"/>
        <v>188</v>
      </c>
      <c r="I20" s="21">
        <f t="shared" si="1"/>
        <v>38790.44</v>
      </c>
      <c r="J20" s="21">
        <f t="shared" si="2"/>
        <v>248.42</v>
      </c>
      <c r="K20" s="21">
        <f>IF('South Chart'!$L$44='South data'!A20,J20,0)</f>
        <v>0</v>
      </c>
    </row>
    <row r="21" spans="1:12" x14ac:dyDescent="0.2">
      <c r="A21" s="29" t="s">
        <v>205</v>
      </c>
      <c r="B21" s="29">
        <v>263</v>
      </c>
      <c r="C21" s="30">
        <v>43701.38</v>
      </c>
      <c r="D21" s="30">
        <v>185.86</v>
      </c>
      <c r="E21" s="29">
        <v>240</v>
      </c>
      <c r="F21" s="30">
        <v>18986.97</v>
      </c>
      <c r="G21" s="30">
        <v>80.75</v>
      </c>
      <c r="H21" s="20">
        <f t="shared" si="0"/>
        <v>503</v>
      </c>
      <c r="I21" s="21">
        <f t="shared" si="1"/>
        <v>62688.35</v>
      </c>
      <c r="J21" s="21">
        <f t="shared" si="2"/>
        <v>266.61</v>
      </c>
      <c r="K21" s="21">
        <f>IF('South Chart'!$L$44='South data'!A21,J21,0)</f>
        <v>0</v>
      </c>
    </row>
    <row r="22" spans="1:12" x14ac:dyDescent="0.2">
      <c r="A22" s="29" t="s">
        <v>194</v>
      </c>
      <c r="B22" s="29">
        <v>158</v>
      </c>
      <c r="C22" s="30">
        <v>34250</v>
      </c>
      <c r="D22" s="30">
        <v>214.74</v>
      </c>
      <c r="E22" s="29">
        <v>113</v>
      </c>
      <c r="F22" s="30">
        <v>8285.5</v>
      </c>
      <c r="G22" s="30">
        <v>51.95</v>
      </c>
      <c r="H22" s="20">
        <f t="shared" si="0"/>
        <v>271</v>
      </c>
      <c r="I22" s="21">
        <f t="shared" si="1"/>
        <v>42535.5</v>
      </c>
      <c r="J22" s="21">
        <f t="shared" si="2"/>
        <v>266.69</v>
      </c>
      <c r="K22" s="21">
        <f>IF('South Chart'!$L$44='South data'!A22,J22,0)</f>
        <v>0</v>
      </c>
    </row>
    <row r="23" spans="1:12" x14ac:dyDescent="0.2">
      <c r="A23" s="29" t="s">
        <v>202</v>
      </c>
      <c r="B23" s="29">
        <v>394</v>
      </c>
      <c r="C23" s="30">
        <v>64627.65</v>
      </c>
      <c r="D23" s="30">
        <v>210.42</v>
      </c>
      <c r="E23" s="29">
        <v>327</v>
      </c>
      <c r="F23" s="30">
        <v>20188.55</v>
      </c>
      <c r="G23" s="30">
        <v>65.73</v>
      </c>
      <c r="H23" s="20">
        <f t="shared" si="0"/>
        <v>721</v>
      </c>
      <c r="I23" s="21">
        <f t="shared" si="1"/>
        <v>84816.2</v>
      </c>
      <c r="J23" s="21">
        <f t="shared" si="2"/>
        <v>276.14999999999998</v>
      </c>
      <c r="K23" s="21">
        <f>IF('South Chart'!$L$44='South data'!A23,J23,0)</f>
        <v>0</v>
      </c>
    </row>
    <row r="24" spans="1:12" x14ac:dyDescent="0.2">
      <c r="A24" s="29" t="s">
        <v>206</v>
      </c>
      <c r="B24" s="29">
        <v>177</v>
      </c>
      <c r="C24" s="30">
        <v>27455.13</v>
      </c>
      <c r="D24" s="30">
        <v>189.68</v>
      </c>
      <c r="E24" s="29">
        <v>195</v>
      </c>
      <c r="F24" s="30">
        <v>12707.37</v>
      </c>
      <c r="G24" s="30">
        <v>87.79</v>
      </c>
      <c r="H24" s="20">
        <f t="shared" si="0"/>
        <v>372</v>
      </c>
      <c r="I24" s="21">
        <f t="shared" si="1"/>
        <v>40162.5</v>
      </c>
      <c r="J24" s="21">
        <f t="shared" si="2"/>
        <v>277.47000000000003</v>
      </c>
      <c r="K24" s="21">
        <f>IF('South Chart'!$L$44='South data'!A24,J24,0)</f>
        <v>0</v>
      </c>
    </row>
    <row r="25" spans="1:12" x14ac:dyDescent="0.2">
      <c r="A25" s="29" t="s">
        <v>201</v>
      </c>
      <c r="B25" s="29">
        <v>270</v>
      </c>
      <c r="C25" s="30">
        <v>49345.440000000002</v>
      </c>
      <c r="D25" s="30">
        <v>172.31</v>
      </c>
      <c r="E25" s="29">
        <v>537</v>
      </c>
      <c r="F25" s="30">
        <v>36332.86</v>
      </c>
      <c r="G25" s="30">
        <v>126.87</v>
      </c>
      <c r="H25" s="20">
        <f t="shared" si="0"/>
        <v>807</v>
      </c>
      <c r="I25" s="21">
        <f t="shared" si="1"/>
        <v>85678.3</v>
      </c>
      <c r="J25" s="21">
        <f t="shared" si="2"/>
        <v>299.18</v>
      </c>
      <c r="K25" s="21">
        <f>IF('South Chart'!$L$44='South data'!A25,J25,0)</f>
        <v>0</v>
      </c>
    </row>
    <row r="26" spans="1:12" x14ac:dyDescent="0.2">
      <c r="A26" s="29" t="s">
        <v>181</v>
      </c>
      <c r="B26" s="29">
        <v>409</v>
      </c>
      <c r="C26" s="30">
        <v>52528.08</v>
      </c>
      <c r="D26" s="30">
        <v>219.04</v>
      </c>
      <c r="E26" s="29">
        <v>295</v>
      </c>
      <c r="F26" s="30">
        <v>19413.560000000001</v>
      </c>
      <c r="G26" s="30">
        <v>80.95</v>
      </c>
      <c r="H26" s="20">
        <f t="shared" si="0"/>
        <v>704</v>
      </c>
      <c r="I26" s="21">
        <f t="shared" si="1"/>
        <v>71941.64</v>
      </c>
      <c r="J26" s="21">
        <f t="shared" si="2"/>
        <v>299.99</v>
      </c>
      <c r="K26" s="21">
        <f>IF('South Chart'!$L$44='South data'!A26,J26,0)</f>
        <v>0</v>
      </c>
    </row>
    <row r="27" spans="1:12" x14ac:dyDescent="0.2">
      <c r="A27" s="29" t="s">
        <v>176</v>
      </c>
      <c r="B27" s="29">
        <v>226</v>
      </c>
      <c r="C27" s="30">
        <v>45389.02</v>
      </c>
      <c r="D27" s="30">
        <v>220.68</v>
      </c>
      <c r="E27" s="29">
        <v>252</v>
      </c>
      <c r="F27" s="30">
        <v>16554.22</v>
      </c>
      <c r="G27" s="30">
        <v>80.489999999999995</v>
      </c>
      <c r="H27" s="20">
        <f t="shared" si="0"/>
        <v>478</v>
      </c>
      <c r="I27" s="21">
        <f t="shared" si="1"/>
        <v>61943.24</v>
      </c>
      <c r="J27" s="21">
        <f t="shared" si="2"/>
        <v>301.17</v>
      </c>
      <c r="K27" s="21">
        <f>IF('South Chart'!$L$44='South data'!A27,J27,0)</f>
        <v>0</v>
      </c>
    </row>
    <row r="28" spans="1:12" x14ac:dyDescent="0.2">
      <c r="A28" s="29" t="s">
        <v>208</v>
      </c>
      <c r="B28" s="29">
        <v>583</v>
      </c>
      <c r="C28" s="30">
        <v>119961.56</v>
      </c>
      <c r="D28" s="30">
        <v>244.77</v>
      </c>
      <c r="E28" s="29">
        <v>481</v>
      </c>
      <c r="F28" s="30">
        <v>33473.769999999997</v>
      </c>
      <c r="G28" s="30">
        <v>68.3</v>
      </c>
      <c r="H28" s="20">
        <f t="shared" si="0"/>
        <v>1064</v>
      </c>
      <c r="I28" s="21">
        <f t="shared" si="1"/>
        <v>153435.32999999999</v>
      </c>
      <c r="J28" s="21">
        <f t="shared" si="2"/>
        <v>313.07</v>
      </c>
      <c r="K28" s="21">
        <f>IF('South Chart'!$L$44='South data'!A28,J28,0)</f>
        <v>0</v>
      </c>
    </row>
    <row r="29" spans="1:12" x14ac:dyDescent="0.2">
      <c r="A29" s="29" t="s">
        <v>168</v>
      </c>
      <c r="B29" s="29">
        <v>209</v>
      </c>
      <c r="C29" s="30">
        <v>51016.23</v>
      </c>
      <c r="D29" s="30">
        <v>227.8</v>
      </c>
      <c r="E29" s="29">
        <v>228</v>
      </c>
      <c r="F29" s="30">
        <v>19356.36</v>
      </c>
      <c r="G29" s="30">
        <v>86.43</v>
      </c>
      <c r="H29" s="20">
        <f t="shared" si="0"/>
        <v>437</v>
      </c>
      <c r="I29" s="21">
        <f t="shared" si="1"/>
        <v>70372.59</v>
      </c>
      <c r="J29" s="21">
        <f t="shared" si="2"/>
        <v>314.23</v>
      </c>
      <c r="K29" s="21">
        <f>IF('South Chart'!$L$44='South data'!A29,J29,0)</f>
        <v>0</v>
      </c>
    </row>
    <row r="30" spans="1:12" x14ac:dyDescent="0.2">
      <c r="A30" s="29" t="s">
        <v>199</v>
      </c>
      <c r="B30" s="29">
        <v>275</v>
      </c>
      <c r="C30" s="30">
        <v>49968.42</v>
      </c>
      <c r="D30" s="30">
        <v>243.35</v>
      </c>
      <c r="E30" s="29">
        <v>202</v>
      </c>
      <c r="F30" s="30">
        <v>14934.88</v>
      </c>
      <c r="G30" s="30">
        <v>72.739999999999995</v>
      </c>
      <c r="H30" s="20">
        <f t="shared" si="0"/>
        <v>477</v>
      </c>
      <c r="I30" s="21">
        <f t="shared" si="1"/>
        <v>64903.299999999996</v>
      </c>
      <c r="J30" s="21">
        <f t="shared" si="2"/>
        <v>316.08999999999997</v>
      </c>
      <c r="K30" s="21">
        <f>IF('South Chart'!$L$44='South data'!A30,J30,0)</f>
        <v>0</v>
      </c>
    </row>
    <row r="31" spans="1:12" x14ac:dyDescent="0.2">
      <c r="A31" s="29" t="s">
        <v>183</v>
      </c>
      <c r="B31" s="29">
        <v>888</v>
      </c>
      <c r="C31" s="30">
        <v>125140.72</v>
      </c>
      <c r="D31" s="30">
        <v>218.12</v>
      </c>
      <c r="E31" s="29">
        <v>905</v>
      </c>
      <c r="F31" s="30">
        <v>61425.89</v>
      </c>
      <c r="G31" s="30">
        <v>107.07</v>
      </c>
      <c r="H31" s="20">
        <f t="shared" si="0"/>
        <v>1793</v>
      </c>
      <c r="I31" s="21">
        <f t="shared" si="1"/>
        <v>186566.61</v>
      </c>
      <c r="J31" s="21">
        <f t="shared" si="2"/>
        <v>325.19</v>
      </c>
      <c r="K31" s="21">
        <f>IF('South Chart'!$L$44='South data'!A31,J31,0)</f>
        <v>0</v>
      </c>
    </row>
    <row r="32" spans="1:12" x14ac:dyDescent="0.2">
      <c r="A32" s="29" t="s">
        <v>172</v>
      </c>
      <c r="B32" s="29">
        <v>303</v>
      </c>
      <c r="C32" s="30">
        <v>69383.78</v>
      </c>
      <c r="D32" s="30">
        <v>259.89</v>
      </c>
      <c r="E32" s="29">
        <v>254</v>
      </c>
      <c r="F32" s="30">
        <v>19535.599999999999</v>
      </c>
      <c r="G32" s="30">
        <v>73.17</v>
      </c>
      <c r="H32" s="20">
        <f t="shared" si="0"/>
        <v>557</v>
      </c>
      <c r="I32" s="21">
        <f t="shared" si="1"/>
        <v>88919.38</v>
      </c>
      <c r="J32" s="21">
        <f t="shared" si="2"/>
        <v>333.06</v>
      </c>
      <c r="K32" s="21">
        <f>IF('South Chart'!$L$44='South data'!A32,J32,0)</f>
        <v>0</v>
      </c>
    </row>
    <row r="33" spans="1:12" x14ac:dyDescent="0.2">
      <c r="A33" s="29" t="s">
        <v>191</v>
      </c>
      <c r="B33" s="31">
        <v>1289</v>
      </c>
      <c r="C33" s="30">
        <v>223819.49</v>
      </c>
      <c r="D33" s="30">
        <v>240.53</v>
      </c>
      <c r="E33" s="31">
        <v>1358</v>
      </c>
      <c r="F33" s="30">
        <v>96766.88</v>
      </c>
      <c r="G33" s="30">
        <v>103.99</v>
      </c>
      <c r="H33" s="20">
        <f t="shared" si="0"/>
        <v>2647</v>
      </c>
      <c r="I33" s="21">
        <f t="shared" si="1"/>
        <v>320586.37</v>
      </c>
      <c r="J33" s="21">
        <f t="shared" si="2"/>
        <v>344.52</v>
      </c>
      <c r="K33" s="21">
        <f>IF('South Chart'!$L$44='South data'!A33,J33,0)</f>
        <v>0</v>
      </c>
    </row>
    <row r="34" spans="1:12" x14ac:dyDescent="0.2">
      <c r="A34" s="29" t="s">
        <v>193</v>
      </c>
      <c r="B34" s="29">
        <v>205</v>
      </c>
      <c r="C34" s="30">
        <v>53580.42</v>
      </c>
      <c r="D34" s="30">
        <v>234.89</v>
      </c>
      <c r="E34" s="29">
        <v>355</v>
      </c>
      <c r="F34" s="30">
        <v>25346.75</v>
      </c>
      <c r="G34" s="30">
        <v>111.11</v>
      </c>
      <c r="H34" s="20">
        <f t="shared" si="0"/>
        <v>560</v>
      </c>
      <c r="I34" s="21">
        <f t="shared" si="1"/>
        <v>78927.17</v>
      </c>
      <c r="J34" s="21">
        <f t="shared" si="2"/>
        <v>346</v>
      </c>
      <c r="K34" s="21">
        <f>IF('South Chart'!$L$44='South data'!A34,J34,0)</f>
        <v>0</v>
      </c>
    </row>
    <row r="35" spans="1:12" x14ac:dyDescent="0.2">
      <c r="A35" s="29" t="s">
        <v>203</v>
      </c>
      <c r="B35" s="29">
        <v>97</v>
      </c>
      <c r="C35" s="30">
        <v>27299.73</v>
      </c>
      <c r="D35" s="30">
        <v>282.88</v>
      </c>
      <c r="E35" s="29">
        <v>115</v>
      </c>
      <c r="F35" s="30">
        <v>6303.69</v>
      </c>
      <c r="G35" s="30">
        <v>65.319999999999993</v>
      </c>
      <c r="H35" s="20">
        <f t="shared" ref="H35:H52" si="3">B35+E35</f>
        <v>212</v>
      </c>
      <c r="I35" s="21">
        <f t="shared" ref="I35:I52" si="4">C35+F35</f>
        <v>33603.42</v>
      </c>
      <c r="J35" s="21">
        <f t="shared" ref="J35:J52" si="5">D35+G35</f>
        <v>348.2</v>
      </c>
      <c r="K35" s="21">
        <f>IF('South Chart'!$L$44='South data'!A35,J35,0)</f>
        <v>0</v>
      </c>
    </row>
    <row r="36" spans="1:12" x14ac:dyDescent="0.2">
      <c r="A36" s="29" t="s">
        <v>187</v>
      </c>
      <c r="B36" s="29">
        <v>330</v>
      </c>
      <c r="C36" s="30">
        <v>61093.82</v>
      </c>
      <c r="D36" s="30">
        <v>269.02</v>
      </c>
      <c r="E36" s="29">
        <v>305</v>
      </c>
      <c r="F36" s="30">
        <v>20629.599999999999</v>
      </c>
      <c r="G36" s="30">
        <v>90.84</v>
      </c>
      <c r="H36" s="20">
        <f t="shared" si="3"/>
        <v>635</v>
      </c>
      <c r="I36" s="21">
        <f t="shared" si="4"/>
        <v>81723.42</v>
      </c>
      <c r="J36" s="21">
        <f t="shared" si="5"/>
        <v>359.86</v>
      </c>
      <c r="K36" s="21">
        <f>IF('South Chart'!$L$44='South data'!A36,J36,0)</f>
        <v>0</v>
      </c>
    </row>
    <row r="37" spans="1:12" x14ac:dyDescent="0.2">
      <c r="A37" s="29" t="s">
        <v>175</v>
      </c>
      <c r="B37" s="29">
        <v>235</v>
      </c>
      <c r="C37" s="30">
        <v>49875.5</v>
      </c>
      <c r="D37" s="30">
        <v>254.97</v>
      </c>
      <c r="E37" s="29">
        <v>293</v>
      </c>
      <c r="F37" s="30">
        <v>20553.91</v>
      </c>
      <c r="G37" s="30">
        <v>105.07</v>
      </c>
      <c r="H37" s="20">
        <f t="shared" si="3"/>
        <v>528</v>
      </c>
      <c r="I37" s="21">
        <f t="shared" si="4"/>
        <v>70429.41</v>
      </c>
      <c r="J37" s="21">
        <f t="shared" si="5"/>
        <v>360.03999999999996</v>
      </c>
      <c r="K37" s="21">
        <f>IF('South Chart'!$L$44='South data'!A37,J37,0)</f>
        <v>0</v>
      </c>
    </row>
    <row r="38" spans="1:12" x14ac:dyDescent="0.2">
      <c r="A38" s="29" t="s">
        <v>179</v>
      </c>
      <c r="B38" s="29">
        <v>301</v>
      </c>
      <c r="C38" s="30">
        <v>53849.93</v>
      </c>
      <c r="D38" s="30">
        <v>285.82</v>
      </c>
      <c r="E38" s="29">
        <v>227</v>
      </c>
      <c r="F38" s="30">
        <v>14291.44</v>
      </c>
      <c r="G38" s="30">
        <v>75.86</v>
      </c>
      <c r="H38" s="20">
        <f t="shared" si="3"/>
        <v>528</v>
      </c>
      <c r="I38" s="21">
        <f t="shared" si="4"/>
        <v>68141.37</v>
      </c>
      <c r="J38" s="21">
        <f t="shared" si="5"/>
        <v>361.68</v>
      </c>
      <c r="K38" s="21">
        <f>IF('South Chart'!$L$44='South data'!A38,J38,0)</f>
        <v>0</v>
      </c>
    </row>
    <row r="39" spans="1:12" x14ac:dyDescent="0.2">
      <c r="A39" s="29" t="s">
        <v>196</v>
      </c>
      <c r="B39" s="29">
        <v>318</v>
      </c>
      <c r="C39" s="30">
        <v>74619.259999999995</v>
      </c>
      <c r="D39" s="30">
        <v>254.96</v>
      </c>
      <c r="E39" s="29">
        <v>403</v>
      </c>
      <c r="F39" s="30">
        <v>32105.63</v>
      </c>
      <c r="G39" s="30">
        <v>109.7</v>
      </c>
      <c r="H39" s="20">
        <f t="shared" si="3"/>
        <v>721</v>
      </c>
      <c r="I39" s="21">
        <f t="shared" si="4"/>
        <v>106724.89</v>
      </c>
      <c r="J39" s="21">
        <f t="shared" si="5"/>
        <v>364.66</v>
      </c>
      <c r="K39" s="21">
        <f>IF('South Chart'!$L$44='South data'!A39,J39,0)</f>
        <v>0</v>
      </c>
    </row>
    <row r="40" spans="1:12" x14ac:dyDescent="0.2">
      <c r="A40" s="29" t="s">
        <v>197</v>
      </c>
      <c r="B40" s="29">
        <v>266</v>
      </c>
      <c r="C40" s="30">
        <v>55398.97</v>
      </c>
      <c r="D40" s="30">
        <v>258.02999999999997</v>
      </c>
      <c r="E40" s="29">
        <v>402</v>
      </c>
      <c r="F40" s="30">
        <v>26000.16</v>
      </c>
      <c r="G40" s="30">
        <v>121.1</v>
      </c>
      <c r="H40" s="20">
        <f t="shared" si="3"/>
        <v>668</v>
      </c>
      <c r="I40" s="21">
        <f t="shared" si="4"/>
        <v>81399.13</v>
      </c>
      <c r="J40" s="21">
        <f t="shared" si="5"/>
        <v>379.13</v>
      </c>
      <c r="K40" s="21">
        <f>IF('South Chart'!$L$44='South data'!A40,J40,0)</f>
        <v>0</v>
      </c>
    </row>
    <row r="41" spans="1:12" x14ac:dyDescent="0.2">
      <c r="A41" s="29" t="s">
        <v>170</v>
      </c>
      <c r="B41" s="31">
        <v>1096</v>
      </c>
      <c r="C41" s="30">
        <v>147980.53</v>
      </c>
      <c r="D41" s="30">
        <v>288.26</v>
      </c>
      <c r="E41" s="29">
        <v>609</v>
      </c>
      <c r="F41" s="30">
        <v>51108.800000000003</v>
      </c>
      <c r="G41" s="30">
        <v>99.56</v>
      </c>
      <c r="H41" s="20">
        <f t="shared" si="3"/>
        <v>1705</v>
      </c>
      <c r="I41" s="21">
        <f t="shared" si="4"/>
        <v>199089.33000000002</v>
      </c>
      <c r="J41" s="21">
        <f t="shared" si="5"/>
        <v>387.82</v>
      </c>
      <c r="K41" s="21">
        <f>IF('South Chart'!$L$44='South data'!A41,J41,0)</f>
        <v>0</v>
      </c>
    </row>
    <row r="42" spans="1:12" x14ac:dyDescent="0.2">
      <c r="A42" s="29" t="s">
        <v>182</v>
      </c>
      <c r="B42" s="29">
        <v>352</v>
      </c>
      <c r="C42" s="30">
        <v>47706.42</v>
      </c>
      <c r="D42" s="30">
        <v>331.05</v>
      </c>
      <c r="E42" s="29">
        <v>110</v>
      </c>
      <c r="F42" s="30">
        <v>9213.09</v>
      </c>
      <c r="G42" s="30">
        <v>63.93</v>
      </c>
      <c r="H42" s="20">
        <f t="shared" si="3"/>
        <v>462</v>
      </c>
      <c r="I42" s="21">
        <f t="shared" si="4"/>
        <v>56919.509999999995</v>
      </c>
      <c r="J42" s="21">
        <f t="shared" si="5"/>
        <v>394.98</v>
      </c>
      <c r="K42" s="21">
        <f>IF('South Chart'!$L$44='South data'!A42,J42,0)</f>
        <v>0</v>
      </c>
    </row>
    <row r="43" spans="1:12" x14ac:dyDescent="0.2">
      <c r="A43" s="29" t="s">
        <v>177</v>
      </c>
      <c r="B43" s="29">
        <v>813</v>
      </c>
      <c r="C43" s="30">
        <v>199549.84</v>
      </c>
      <c r="D43" s="30">
        <v>310.04000000000002</v>
      </c>
      <c r="E43" s="29">
        <v>841</v>
      </c>
      <c r="F43" s="30">
        <v>54748.71</v>
      </c>
      <c r="G43" s="30">
        <v>85.06</v>
      </c>
      <c r="H43" s="32">
        <f t="shared" si="3"/>
        <v>1654</v>
      </c>
      <c r="I43" s="33">
        <f t="shared" si="4"/>
        <v>254298.55</v>
      </c>
      <c r="J43" s="33">
        <f t="shared" si="5"/>
        <v>395.1</v>
      </c>
      <c r="K43" s="21">
        <f>IF('South Chart'!$L$44='South data'!A43,J43,0)</f>
        <v>0</v>
      </c>
    </row>
    <row r="44" spans="1:12" x14ac:dyDescent="0.2">
      <c r="A44" s="29" t="s">
        <v>180</v>
      </c>
      <c r="B44" s="29">
        <v>332</v>
      </c>
      <c r="C44" s="30">
        <v>50761.89</v>
      </c>
      <c r="D44" s="30">
        <v>298.37</v>
      </c>
      <c r="E44" s="29">
        <v>263</v>
      </c>
      <c r="F44" s="30">
        <v>17304.47</v>
      </c>
      <c r="G44" s="30">
        <v>101.71</v>
      </c>
      <c r="H44" s="20">
        <f t="shared" si="3"/>
        <v>595</v>
      </c>
      <c r="I44" s="21">
        <f t="shared" si="4"/>
        <v>68066.36</v>
      </c>
      <c r="J44" s="21">
        <f t="shared" si="5"/>
        <v>400.08</v>
      </c>
      <c r="K44" s="21">
        <f>IF('South Chart'!$L$44='South data'!A44,J44,0)</f>
        <v>0</v>
      </c>
    </row>
    <row r="45" spans="1:12" x14ac:dyDescent="0.2">
      <c r="A45" s="29" t="s">
        <v>200</v>
      </c>
      <c r="B45" s="29">
        <v>219</v>
      </c>
      <c r="C45" s="30">
        <v>46601.72</v>
      </c>
      <c r="D45" s="30">
        <v>316.45999999999998</v>
      </c>
      <c r="E45" s="29">
        <v>168</v>
      </c>
      <c r="F45" s="30">
        <v>13385.63</v>
      </c>
      <c r="G45" s="30">
        <v>90.9</v>
      </c>
      <c r="H45" s="20">
        <f t="shared" si="3"/>
        <v>387</v>
      </c>
      <c r="I45" s="21">
        <f t="shared" si="4"/>
        <v>59987.35</v>
      </c>
      <c r="J45" s="21">
        <f t="shared" si="5"/>
        <v>407.36</v>
      </c>
      <c r="K45" s="21">
        <f>IF('South Chart'!$L$44='South data'!A45,J45,0)</f>
        <v>0</v>
      </c>
    </row>
    <row r="46" spans="1:12" x14ac:dyDescent="0.2">
      <c r="A46" s="29" t="s">
        <v>211</v>
      </c>
      <c r="B46" s="29">
        <v>270</v>
      </c>
      <c r="C46" s="30">
        <v>54956.83</v>
      </c>
      <c r="D46" s="30">
        <v>335.1</v>
      </c>
      <c r="E46" s="29">
        <v>174</v>
      </c>
      <c r="F46" s="30">
        <v>13589.94</v>
      </c>
      <c r="G46" s="30">
        <v>82.87</v>
      </c>
      <c r="H46" s="20">
        <f t="shared" si="3"/>
        <v>444</v>
      </c>
      <c r="I46" s="21">
        <f t="shared" si="4"/>
        <v>68546.77</v>
      </c>
      <c r="J46" s="21">
        <f t="shared" si="5"/>
        <v>417.97</v>
      </c>
      <c r="K46" s="21">
        <f>IF('South Chart'!$L$44='South data'!A46,J46,0)</f>
        <v>0</v>
      </c>
      <c r="L46" s="18"/>
    </row>
    <row r="47" spans="1:12" x14ac:dyDescent="0.2">
      <c r="A47" s="29" t="s">
        <v>185</v>
      </c>
      <c r="B47" s="29">
        <v>196</v>
      </c>
      <c r="C47" s="30">
        <v>36360.15</v>
      </c>
      <c r="D47" s="30">
        <v>304.93</v>
      </c>
      <c r="E47" s="29">
        <v>198</v>
      </c>
      <c r="F47" s="30">
        <v>14315.51</v>
      </c>
      <c r="G47" s="30">
        <v>120.06</v>
      </c>
      <c r="H47" s="20">
        <f t="shared" si="3"/>
        <v>394</v>
      </c>
      <c r="I47" s="21">
        <f t="shared" si="4"/>
        <v>50675.66</v>
      </c>
      <c r="J47" s="21">
        <f t="shared" si="5"/>
        <v>424.99</v>
      </c>
      <c r="K47" s="21">
        <f>IF('South Chart'!$L$44='South data'!A47,J47,0)</f>
        <v>0</v>
      </c>
    </row>
    <row r="48" spans="1:12" x14ac:dyDescent="0.2">
      <c r="A48" s="29" t="s">
        <v>171</v>
      </c>
      <c r="B48" s="29">
        <v>202</v>
      </c>
      <c r="C48" s="30">
        <v>45003.94</v>
      </c>
      <c r="D48" s="30">
        <v>339.61</v>
      </c>
      <c r="E48" s="29">
        <v>182</v>
      </c>
      <c r="F48" s="30">
        <v>12167.16</v>
      </c>
      <c r="G48" s="30">
        <v>91.82</v>
      </c>
      <c r="H48" s="20">
        <f t="shared" si="3"/>
        <v>384</v>
      </c>
      <c r="I48" s="21">
        <f t="shared" si="4"/>
        <v>57171.100000000006</v>
      </c>
      <c r="J48" s="21">
        <f t="shared" si="5"/>
        <v>431.43</v>
      </c>
      <c r="K48" s="21">
        <f>IF('South Chart'!$L$44='South data'!A48,J48,0)</f>
        <v>0</v>
      </c>
    </row>
    <row r="49" spans="1:12" x14ac:dyDescent="0.2">
      <c r="A49" s="29" t="s">
        <v>207</v>
      </c>
      <c r="B49" s="29">
        <v>876</v>
      </c>
      <c r="C49" s="30">
        <v>182575.66</v>
      </c>
      <c r="D49" s="30">
        <v>324.89999999999998</v>
      </c>
      <c r="E49" s="31">
        <v>1003</v>
      </c>
      <c r="F49" s="30">
        <v>71672.429999999993</v>
      </c>
      <c r="G49" s="30">
        <v>127.54</v>
      </c>
      <c r="H49" s="20">
        <f t="shared" si="3"/>
        <v>1879</v>
      </c>
      <c r="I49" s="21">
        <f t="shared" si="4"/>
        <v>254248.09</v>
      </c>
      <c r="J49" s="21">
        <f t="shared" si="5"/>
        <v>452.44</v>
      </c>
      <c r="K49" s="21">
        <f>IF('South Chart'!$L$44='South data'!A49,J49,0)</f>
        <v>0</v>
      </c>
    </row>
    <row r="50" spans="1:12" x14ac:dyDescent="0.2">
      <c r="A50" s="29" t="s">
        <v>174</v>
      </c>
      <c r="B50" s="29">
        <v>271</v>
      </c>
      <c r="C50" s="30">
        <v>56369.16</v>
      </c>
      <c r="D50" s="30">
        <v>309.7</v>
      </c>
      <c r="E50" s="29">
        <v>416</v>
      </c>
      <c r="F50" s="30">
        <v>31972.93</v>
      </c>
      <c r="G50" s="30">
        <v>175.66</v>
      </c>
      <c r="H50" s="20">
        <f t="shared" si="3"/>
        <v>687</v>
      </c>
      <c r="I50" s="21">
        <f t="shared" si="4"/>
        <v>88342.09</v>
      </c>
      <c r="J50" s="21">
        <f t="shared" si="5"/>
        <v>485.36</v>
      </c>
      <c r="K50" s="21">
        <f>IF('South Chart'!$L$44='South data'!A50,J50,0)</f>
        <v>0</v>
      </c>
    </row>
    <row r="51" spans="1:12" x14ac:dyDescent="0.2">
      <c r="A51" s="29" t="s">
        <v>184</v>
      </c>
      <c r="B51" s="29">
        <v>476</v>
      </c>
      <c r="C51" s="30">
        <v>127883.27</v>
      </c>
      <c r="D51" s="30">
        <v>428.72</v>
      </c>
      <c r="E51" s="29">
        <v>280</v>
      </c>
      <c r="F51" s="30">
        <v>18689.560000000001</v>
      </c>
      <c r="G51" s="30">
        <v>62.66</v>
      </c>
      <c r="H51" s="20">
        <f t="shared" si="3"/>
        <v>756</v>
      </c>
      <c r="I51" s="21">
        <f t="shared" si="4"/>
        <v>146572.83000000002</v>
      </c>
      <c r="J51" s="21">
        <f t="shared" si="5"/>
        <v>491.38</v>
      </c>
      <c r="K51" s="21">
        <f>IF('South Chart'!$L$44='South data'!A51,J51,0)</f>
        <v>0</v>
      </c>
    </row>
    <row r="52" spans="1:12" s="18" customFormat="1" x14ac:dyDescent="0.2">
      <c r="A52" s="29" t="s">
        <v>188</v>
      </c>
      <c r="B52" s="29">
        <v>365</v>
      </c>
      <c r="C52" s="30">
        <v>103694.99</v>
      </c>
      <c r="D52" s="30">
        <v>459.13</v>
      </c>
      <c r="E52" s="29">
        <v>412</v>
      </c>
      <c r="F52" s="30">
        <v>25071.360000000001</v>
      </c>
      <c r="G52" s="30">
        <v>111.01</v>
      </c>
      <c r="H52" s="20">
        <f t="shared" si="3"/>
        <v>777</v>
      </c>
      <c r="I52" s="21">
        <f t="shared" si="4"/>
        <v>128766.35</v>
      </c>
      <c r="J52" s="21">
        <f t="shared" si="5"/>
        <v>570.14</v>
      </c>
      <c r="K52" s="21">
        <f>IF('South Chart'!$L$44='South data'!A52,J52,0)</f>
        <v>0</v>
      </c>
      <c r="L52"/>
    </row>
    <row r="54" spans="1:12" x14ac:dyDescent="0.2">
      <c r="B54" s="1">
        <f>SUM(B3:B52)</f>
        <v>17257</v>
      </c>
      <c r="C54" s="2">
        <f>SUM(C3:C52)</f>
        <v>3166620.62</v>
      </c>
      <c r="E54" s="1">
        <f>SUM(E3:E52)</f>
        <v>16549</v>
      </c>
      <c r="F54" s="2">
        <f>SUM(F3:F52)</f>
        <v>1161156.3499999999</v>
      </c>
      <c r="H54" s="1">
        <f>SUM(H3:H52)</f>
        <v>33806</v>
      </c>
      <c r="I54" s="2">
        <f>SUM(I3:I52)</f>
        <v>4327776.9699999988</v>
      </c>
    </row>
  </sheetData>
  <sortState ref="A3:L52">
    <sortCondition ref="J3:J52"/>
  </sortState>
  <mergeCells count="3">
    <mergeCell ref="B1:D1"/>
    <mergeCell ref="E1:G1"/>
    <mergeCell ref="H1:J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1.25" x14ac:dyDescent="0.2"/>
  <cols>
    <col min="1" max="1" width="53.5" style="22" bestFit="1" customWidth="1"/>
    <col min="2" max="2" width="14.5" style="22" customWidth="1"/>
    <col min="3" max="3" width="14.33203125" style="22" customWidth="1"/>
    <col min="4" max="4" width="20.5" style="22" bestFit="1" customWidth="1"/>
    <col min="5" max="5" width="14" style="22" customWidth="1"/>
    <col min="6" max="6" width="14.6640625" style="22" bestFit="1" customWidth="1"/>
    <col min="7" max="7" width="20.5" style="22" bestFit="1" customWidth="1"/>
    <col min="8" max="8" width="11.6640625" style="22" bestFit="1" customWidth="1"/>
    <col min="9" max="9" width="14" style="22" bestFit="1" customWidth="1"/>
    <col min="10" max="10" width="20.5" style="22" bestFit="1" customWidth="1"/>
    <col min="11" max="11" width="9.33203125" style="22"/>
    <col min="12" max="12" width="9.5" style="22" bestFit="1" customWidth="1"/>
    <col min="13" max="16384" width="9.33203125" style="22"/>
  </cols>
  <sheetData>
    <row r="1" spans="1:14" x14ac:dyDescent="0.2">
      <c r="A1" s="3" t="s">
        <v>224</v>
      </c>
      <c r="B1" s="38" t="s">
        <v>4</v>
      </c>
      <c r="C1" s="38"/>
      <c r="D1" s="38"/>
      <c r="E1" s="38" t="s">
        <v>5</v>
      </c>
      <c r="F1" s="38"/>
      <c r="G1" s="38"/>
      <c r="H1" s="37" t="s">
        <v>6</v>
      </c>
      <c r="I1" s="37"/>
      <c r="J1" s="37"/>
    </row>
    <row r="2" spans="1:14" ht="23.25" customHeight="1" x14ac:dyDescent="0.2">
      <c r="A2" s="6" t="s">
        <v>220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</row>
    <row r="3" spans="1:14" x14ac:dyDescent="0.2">
      <c r="A3" s="29" t="s">
        <v>225</v>
      </c>
      <c r="B3" s="31">
        <v>1034</v>
      </c>
      <c r="C3" s="30">
        <v>158344.01999999999</v>
      </c>
      <c r="D3" s="30">
        <v>100.63</v>
      </c>
      <c r="E3" s="31">
        <v>1067</v>
      </c>
      <c r="F3" s="30">
        <v>73465.009999999995</v>
      </c>
      <c r="G3" s="30">
        <v>46.69</v>
      </c>
      <c r="H3" s="20">
        <f t="shared" ref="H3:H29" si="0">B3+E3</f>
        <v>2101</v>
      </c>
      <c r="I3" s="21">
        <f t="shared" ref="I3:I29" si="1">C3+F3</f>
        <v>231809.02999999997</v>
      </c>
      <c r="J3" s="21">
        <f t="shared" ref="J3:J29" si="2">D3+G3</f>
        <v>147.32</v>
      </c>
    </row>
    <row r="4" spans="1:14" x14ac:dyDescent="0.2">
      <c r="A4" s="29" t="s">
        <v>226</v>
      </c>
      <c r="B4" s="31">
        <v>2304</v>
      </c>
      <c r="C4" s="30">
        <v>329857.65000000002</v>
      </c>
      <c r="D4" s="30">
        <v>138.1</v>
      </c>
      <c r="E4" s="31">
        <v>1839</v>
      </c>
      <c r="F4" s="30">
        <v>133285.04999999999</v>
      </c>
      <c r="G4" s="30">
        <v>55.8</v>
      </c>
      <c r="H4" s="20">
        <f t="shared" si="0"/>
        <v>4143</v>
      </c>
      <c r="I4" s="21">
        <f t="shared" si="1"/>
        <v>463142.7</v>
      </c>
      <c r="J4" s="21">
        <f t="shared" si="2"/>
        <v>193.89999999999998</v>
      </c>
    </row>
    <row r="5" spans="1:14" x14ac:dyDescent="0.2">
      <c r="A5" s="29" t="s">
        <v>227</v>
      </c>
      <c r="B5" s="31">
        <v>1916</v>
      </c>
      <c r="C5" s="30">
        <v>300980.33</v>
      </c>
      <c r="D5" s="30">
        <v>141.69</v>
      </c>
      <c r="E5" s="31">
        <v>1916</v>
      </c>
      <c r="F5" s="30">
        <v>135423.1</v>
      </c>
      <c r="G5" s="30">
        <v>63.75</v>
      </c>
      <c r="H5" s="20">
        <f t="shared" si="0"/>
        <v>3832</v>
      </c>
      <c r="I5" s="21">
        <f t="shared" si="1"/>
        <v>436403.43000000005</v>
      </c>
      <c r="J5" s="21">
        <f t="shared" si="2"/>
        <v>205.44</v>
      </c>
    </row>
    <row r="6" spans="1:14" x14ac:dyDescent="0.2">
      <c r="A6" s="29" t="s">
        <v>228</v>
      </c>
      <c r="B6" s="31">
        <v>1147</v>
      </c>
      <c r="C6" s="30">
        <v>182288.75</v>
      </c>
      <c r="D6" s="30">
        <v>138.61000000000001</v>
      </c>
      <c r="E6" s="31">
        <v>1254</v>
      </c>
      <c r="F6" s="30">
        <v>88784.31</v>
      </c>
      <c r="G6" s="30">
        <v>67.510000000000005</v>
      </c>
      <c r="H6" s="20">
        <f t="shared" si="0"/>
        <v>2401</v>
      </c>
      <c r="I6" s="21">
        <f t="shared" si="1"/>
        <v>271073.06</v>
      </c>
      <c r="J6" s="21">
        <f t="shared" si="2"/>
        <v>206.12</v>
      </c>
    </row>
    <row r="7" spans="1:14" x14ac:dyDescent="0.2">
      <c r="A7" s="29" t="s">
        <v>229</v>
      </c>
      <c r="B7" s="31">
        <v>2065</v>
      </c>
      <c r="C7" s="30">
        <v>379103.77</v>
      </c>
      <c r="D7" s="30">
        <v>165.19</v>
      </c>
      <c r="E7" s="31">
        <v>1831</v>
      </c>
      <c r="F7" s="30">
        <v>130777.54</v>
      </c>
      <c r="G7" s="30">
        <v>56.99</v>
      </c>
      <c r="H7" s="20">
        <f t="shared" si="0"/>
        <v>3896</v>
      </c>
      <c r="I7" s="21">
        <f t="shared" si="1"/>
        <v>509881.31</v>
      </c>
      <c r="J7" s="21">
        <f t="shared" si="2"/>
        <v>222.18</v>
      </c>
      <c r="L7" s="20"/>
      <c r="M7" s="21"/>
      <c r="N7" s="21"/>
    </row>
    <row r="8" spans="1:14" x14ac:dyDescent="0.2">
      <c r="A8" s="29" t="s">
        <v>230</v>
      </c>
      <c r="B8" s="31">
        <v>1776</v>
      </c>
      <c r="C8" s="30">
        <v>304656.96000000002</v>
      </c>
      <c r="D8" s="30">
        <v>173.63</v>
      </c>
      <c r="E8" s="31">
        <v>1635</v>
      </c>
      <c r="F8" s="30">
        <v>110708.62</v>
      </c>
      <c r="G8" s="30">
        <v>63.1</v>
      </c>
      <c r="H8" s="20">
        <f t="shared" si="0"/>
        <v>3411</v>
      </c>
      <c r="I8" s="21">
        <f t="shared" si="1"/>
        <v>415365.58</v>
      </c>
      <c r="J8" s="21">
        <f t="shared" si="2"/>
        <v>236.73</v>
      </c>
    </row>
    <row r="9" spans="1:14" x14ac:dyDescent="0.2">
      <c r="A9" s="29" t="s">
        <v>231</v>
      </c>
      <c r="B9" s="31">
        <v>3871</v>
      </c>
      <c r="C9" s="30">
        <v>631378.97</v>
      </c>
      <c r="D9" s="30">
        <v>175.26</v>
      </c>
      <c r="E9" s="31">
        <v>3689</v>
      </c>
      <c r="F9" s="30">
        <v>266242.44</v>
      </c>
      <c r="G9" s="30">
        <v>73.900000000000006</v>
      </c>
      <c r="H9" s="20">
        <f t="shared" si="0"/>
        <v>7560</v>
      </c>
      <c r="I9" s="21">
        <f t="shared" si="1"/>
        <v>897621.40999999992</v>
      </c>
      <c r="J9" s="21">
        <f t="shared" si="2"/>
        <v>249.16</v>
      </c>
      <c r="L9" s="20"/>
      <c r="M9" s="21"/>
      <c r="N9" s="21"/>
    </row>
    <row r="10" spans="1:14" x14ac:dyDescent="0.2">
      <c r="A10" s="29" t="s">
        <v>232</v>
      </c>
      <c r="B10" s="31">
        <v>4213</v>
      </c>
      <c r="C10" s="30">
        <v>698082.64</v>
      </c>
      <c r="D10" s="30">
        <v>185.47</v>
      </c>
      <c r="E10" s="31">
        <v>3725</v>
      </c>
      <c r="F10" s="30">
        <v>258989.4</v>
      </c>
      <c r="G10" s="30">
        <v>68.81</v>
      </c>
      <c r="H10" s="20">
        <f t="shared" si="0"/>
        <v>7938</v>
      </c>
      <c r="I10" s="21">
        <f t="shared" si="1"/>
        <v>957072.04</v>
      </c>
      <c r="J10" s="21">
        <f t="shared" si="2"/>
        <v>254.28</v>
      </c>
      <c r="L10" s="20"/>
      <c r="M10" s="21"/>
      <c r="N10" s="21"/>
    </row>
    <row r="11" spans="1:14" x14ac:dyDescent="0.2">
      <c r="A11" s="29" t="s">
        <v>233</v>
      </c>
      <c r="B11" s="31">
        <v>2901</v>
      </c>
      <c r="C11" s="30">
        <v>488908.03</v>
      </c>
      <c r="D11" s="30">
        <v>183.64</v>
      </c>
      <c r="E11" s="31">
        <v>2790</v>
      </c>
      <c r="F11" s="30">
        <v>197439.74</v>
      </c>
      <c r="G11" s="30">
        <v>74.16</v>
      </c>
      <c r="H11" s="20">
        <f t="shared" si="0"/>
        <v>5691</v>
      </c>
      <c r="I11" s="21">
        <f t="shared" si="1"/>
        <v>686347.77</v>
      </c>
      <c r="J11" s="21">
        <f t="shared" si="2"/>
        <v>257.79999999999995</v>
      </c>
    </row>
    <row r="12" spans="1:14" x14ac:dyDescent="0.2">
      <c r="A12" s="29" t="s">
        <v>234</v>
      </c>
      <c r="B12" s="31">
        <v>1556</v>
      </c>
      <c r="C12" s="30">
        <v>313966.55</v>
      </c>
      <c r="D12" s="30">
        <v>199.84</v>
      </c>
      <c r="E12" s="31">
        <v>1778</v>
      </c>
      <c r="F12" s="30">
        <v>117612.08</v>
      </c>
      <c r="G12" s="30">
        <v>74.86</v>
      </c>
      <c r="H12" s="20">
        <f t="shared" si="0"/>
        <v>3334</v>
      </c>
      <c r="I12" s="21">
        <f t="shared" si="1"/>
        <v>431578.63</v>
      </c>
      <c r="J12" s="21">
        <f t="shared" si="2"/>
        <v>274.7</v>
      </c>
      <c r="L12" s="20"/>
      <c r="M12" s="21"/>
      <c r="N12" s="21"/>
    </row>
    <row r="13" spans="1:14" x14ac:dyDescent="0.2">
      <c r="A13" s="29" t="s">
        <v>235</v>
      </c>
      <c r="B13" s="31">
        <v>2224</v>
      </c>
      <c r="C13" s="30">
        <v>324039.09999999998</v>
      </c>
      <c r="D13" s="30">
        <v>207.89</v>
      </c>
      <c r="E13" s="31">
        <v>1609</v>
      </c>
      <c r="F13" s="30">
        <v>114225.5</v>
      </c>
      <c r="G13" s="30">
        <v>73.28</v>
      </c>
      <c r="H13" s="20">
        <f t="shared" si="0"/>
        <v>3833</v>
      </c>
      <c r="I13" s="21">
        <f t="shared" si="1"/>
        <v>438264.6</v>
      </c>
      <c r="J13" s="21">
        <f t="shared" si="2"/>
        <v>281.16999999999996</v>
      </c>
    </row>
    <row r="14" spans="1:14" x14ac:dyDescent="0.2">
      <c r="A14" s="29" t="s">
        <v>236</v>
      </c>
      <c r="B14" s="31">
        <v>3810</v>
      </c>
      <c r="C14" s="30">
        <v>577894.48</v>
      </c>
      <c r="D14" s="30">
        <v>192.77</v>
      </c>
      <c r="E14" s="31">
        <v>3815</v>
      </c>
      <c r="F14" s="30">
        <v>272171.62</v>
      </c>
      <c r="G14" s="30">
        <v>90.79</v>
      </c>
      <c r="H14" s="20">
        <f t="shared" si="0"/>
        <v>7625</v>
      </c>
      <c r="I14" s="21">
        <f t="shared" si="1"/>
        <v>850066.1</v>
      </c>
      <c r="J14" s="21">
        <f t="shared" si="2"/>
        <v>283.56</v>
      </c>
      <c r="L14" s="34"/>
    </row>
    <row r="15" spans="1:14" x14ac:dyDescent="0.2">
      <c r="A15" s="29" t="s">
        <v>237</v>
      </c>
      <c r="B15" s="31">
        <v>2452</v>
      </c>
      <c r="C15" s="30">
        <v>375251.51</v>
      </c>
      <c r="D15" s="30">
        <v>211.15</v>
      </c>
      <c r="E15" s="31">
        <v>2204</v>
      </c>
      <c r="F15" s="30">
        <v>144002.01999999999</v>
      </c>
      <c r="G15" s="30">
        <v>81.03</v>
      </c>
      <c r="H15" s="20">
        <f t="shared" si="0"/>
        <v>4656</v>
      </c>
      <c r="I15" s="21">
        <f t="shared" si="1"/>
        <v>519253.53</v>
      </c>
      <c r="J15" s="21">
        <f t="shared" si="2"/>
        <v>292.18</v>
      </c>
      <c r="L15" s="20"/>
      <c r="M15" s="21"/>
      <c r="N15" s="21"/>
    </row>
    <row r="16" spans="1:14" x14ac:dyDescent="0.2">
      <c r="A16" s="29" t="s">
        <v>238</v>
      </c>
      <c r="B16" s="31">
        <v>1767</v>
      </c>
      <c r="C16" s="30">
        <v>303975.94</v>
      </c>
      <c r="D16" s="30">
        <v>233.77</v>
      </c>
      <c r="E16" s="31">
        <v>1319</v>
      </c>
      <c r="F16" s="30">
        <v>81614.12</v>
      </c>
      <c r="G16" s="30">
        <v>62.77</v>
      </c>
      <c r="H16" s="20">
        <f t="shared" si="0"/>
        <v>3086</v>
      </c>
      <c r="I16" s="21">
        <f t="shared" si="1"/>
        <v>385590.06</v>
      </c>
      <c r="J16" s="21">
        <f t="shared" si="2"/>
        <v>296.54000000000002</v>
      </c>
      <c r="L16" s="20"/>
      <c r="M16" s="21"/>
      <c r="N16" s="21"/>
    </row>
    <row r="17" spans="1:14" x14ac:dyDescent="0.2">
      <c r="A17" s="29" t="s">
        <v>239</v>
      </c>
      <c r="B17" s="31">
        <v>2669</v>
      </c>
      <c r="C17" s="30">
        <v>378663.55</v>
      </c>
      <c r="D17" s="30">
        <v>219.51</v>
      </c>
      <c r="E17" s="31">
        <v>2533</v>
      </c>
      <c r="F17" s="30">
        <v>163391.94</v>
      </c>
      <c r="G17" s="30">
        <v>94.72</v>
      </c>
      <c r="H17" s="20">
        <f t="shared" si="0"/>
        <v>5202</v>
      </c>
      <c r="I17" s="21">
        <f t="shared" si="1"/>
        <v>542055.49</v>
      </c>
      <c r="J17" s="21">
        <f t="shared" si="2"/>
        <v>314.23</v>
      </c>
    </row>
    <row r="18" spans="1:14" x14ac:dyDescent="0.2">
      <c r="A18" s="29" t="s">
        <v>240</v>
      </c>
      <c r="B18" s="31">
        <v>4365</v>
      </c>
      <c r="C18" s="30">
        <v>743222.46</v>
      </c>
      <c r="D18" s="30">
        <v>245.22</v>
      </c>
      <c r="E18" s="31">
        <v>3396</v>
      </c>
      <c r="F18" s="30">
        <v>226906.94</v>
      </c>
      <c r="G18" s="30">
        <v>74.87</v>
      </c>
      <c r="H18" s="20">
        <f t="shared" si="0"/>
        <v>7761</v>
      </c>
      <c r="I18" s="21">
        <f t="shared" si="1"/>
        <v>970129.39999999991</v>
      </c>
      <c r="J18" s="21">
        <f t="shared" si="2"/>
        <v>320.09000000000003</v>
      </c>
      <c r="L18" s="20"/>
      <c r="M18" s="21"/>
      <c r="N18" s="21"/>
    </row>
    <row r="19" spans="1:14" x14ac:dyDescent="0.2">
      <c r="A19" s="29" t="s">
        <v>241</v>
      </c>
      <c r="B19" s="31">
        <v>4112</v>
      </c>
      <c r="C19" s="30">
        <v>697745.16</v>
      </c>
      <c r="D19" s="30">
        <v>237.58</v>
      </c>
      <c r="E19" s="31">
        <v>3514</v>
      </c>
      <c r="F19" s="30">
        <v>245083.41</v>
      </c>
      <c r="G19" s="30">
        <v>83.45</v>
      </c>
      <c r="H19" s="20">
        <f t="shared" si="0"/>
        <v>7626</v>
      </c>
      <c r="I19" s="21">
        <f t="shared" si="1"/>
        <v>942828.57000000007</v>
      </c>
      <c r="J19" s="21">
        <f t="shared" si="2"/>
        <v>321.03000000000003</v>
      </c>
    </row>
    <row r="20" spans="1:14" x14ac:dyDescent="0.2">
      <c r="A20" s="29" t="s">
        <v>242</v>
      </c>
      <c r="B20" s="31">
        <v>2246</v>
      </c>
      <c r="C20" s="30">
        <v>482773.54</v>
      </c>
      <c r="D20" s="30">
        <v>257.62</v>
      </c>
      <c r="E20" s="31">
        <v>1981</v>
      </c>
      <c r="F20" s="30">
        <v>142344.20000000001</v>
      </c>
      <c r="G20" s="30">
        <v>75.959999999999994</v>
      </c>
      <c r="H20" s="20">
        <f t="shared" si="0"/>
        <v>4227</v>
      </c>
      <c r="I20" s="21">
        <f t="shared" si="1"/>
        <v>625117.74</v>
      </c>
      <c r="J20" s="21">
        <f t="shared" si="2"/>
        <v>333.58</v>
      </c>
    </row>
    <row r="21" spans="1:14" x14ac:dyDescent="0.2">
      <c r="A21" s="29" t="s">
        <v>243</v>
      </c>
      <c r="B21" s="31">
        <v>2510</v>
      </c>
      <c r="C21" s="30">
        <v>424670.48</v>
      </c>
      <c r="D21" s="30">
        <v>236.33</v>
      </c>
      <c r="E21" s="31">
        <v>2703</v>
      </c>
      <c r="F21" s="30">
        <v>192154.03</v>
      </c>
      <c r="G21" s="30">
        <v>106.94</v>
      </c>
      <c r="H21" s="20">
        <f t="shared" si="0"/>
        <v>5213</v>
      </c>
      <c r="I21" s="21">
        <f t="shared" si="1"/>
        <v>616824.51</v>
      </c>
      <c r="J21" s="21">
        <f t="shared" si="2"/>
        <v>343.27</v>
      </c>
    </row>
    <row r="22" spans="1:14" x14ac:dyDescent="0.2">
      <c r="A22" s="29" t="s">
        <v>244</v>
      </c>
      <c r="B22" s="31">
        <v>1664</v>
      </c>
      <c r="C22" s="30">
        <v>270909.69</v>
      </c>
      <c r="D22" s="30">
        <v>217.02</v>
      </c>
      <c r="E22" s="31">
        <v>2337</v>
      </c>
      <c r="F22" s="30">
        <v>160833.60000000001</v>
      </c>
      <c r="G22" s="30">
        <v>128.84</v>
      </c>
      <c r="H22" s="20">
        <f t="shared" si="0"/>
        <v>4001</v>
      </c>
      <c r="I22" s="21">
        <f t="shared" si="1"/>
        <v>431743.29000000004</v>
      </c>
      <c r="J22" s="21">
        <f t="shared" si="2"/>
        <v>345.86</v>
      </c>
    </row>
    <row r="23" spans="1:14" x14ac:dyDescent="0.2">
      <c r="A23" s="29" t="s">
        <v>245</v>
      </c>
      <c r="B23" s="31">
        <v>3860</v>
      </c>
      <c r="C23" s="30">
        <v>728171.42</v>
      </c>
      <c r="D23" s="30">
        <v>251.66</v>
      </c>
      <c r="E23" s="31">
        <v>4070</v>
      </c>
      <c r="F23" s="30">
        <v>280730.39</v>
      </c>
      <c r="G23" s="30">
        <v>97.02</v>
      </c>
      <c r="H23" s="20">
        <f t="shared" si="0"/>
        <v>7930</v>
      </c>
      <c r="I23" s="21">
        <f t="shared" si="1"/>
        <v>1008901.81</v>
      </c>
      <c r="J23" s="21">
        <f t="shared" si="2"/>
        <v>348.68</v>
      </c>
    </row>
    <row r="24" spans="1:14" x14ac:dyDescent="0.2">
      <c r="A24" s="29" t="s">
        <v>246</v>
      </c>
      <c r="B24" s="31">
        <v>2610</v>
      </c>
      <c r="C24" s="30">
        <v>456819.47</v>
      </c>
      <c r="D24" s="30">
        <v>278.19</v>
      </c>
      <c r="E24" s="31">
        <v>2172</v>
      </c>
      <c r="F24" s="30">
        <v>149226.99</v>
      </c>
      <c r="G24" s="30">
        <v>90.87</v>
      </c>
      <c r="H24" s="20">
        <f t="shared" si="0"/>
        <v>4782</v>
      </c>
      <c r="I24" s="21">
        <f t="shared" si="1"/>
        <v>606046.46</v>
      </c>
      <c r="J24" s="21">
        <f t="shared" si="2"/>
        <v>369.06</v>
      </c>
    </row>
    <row r="25" spans="1:14" x14ac:dyDescent="0.2">
      <c r="A25" s="29" t="s">
        <v>247</v>
      </c>
      <c r="B25" s="31">
        <v>4547</v>
      </c>
      <c r="C25" s="30">
        <v>700454.41</v>
      </c>
      <c r="D25" s="30">
        <v>254.14</v>
      </c>
      <c r="E25" s="31">
        <v>4910</v>
      </c>
      <c r="F25" s="30">
        <v>328149.15999999997</v>
      </c>
      <c r="G25" s="30">
        <v>119.06</v>
      </c>
      <c r="H25" s="20">
        <f t="shared" si="0"/>
        <v>9457</v>
      </c>
      <c r="I25" s="21">
        <f t="shared" si="1"/>
        <v>1028603.5700000001</v>
      </c>
      <c r="J25" s="21">
        <f t="shared" si="2"/>
        <v>373.2</v>
      </c>
      <c r="L25" s="20"/>
      <c r="M25" s="21"/>
      <c r="N25" s="21"/>
    </row>
    <row r="26" spans="1:14" x14ac:dyDescent="0.2">
      <c r="A26" s="29" t="s">
        <v>248</v>
      </c>
      <c r="B26" s="31">
        <v>3682</v>
      </c>
      <c r="C26" s="30">
        <v>480973.47</v>
      </c>
      <c r="D26" s="30">
        <v>256.45</v>
      </c>
      <c r="E26" s="31">
        <v>3077</v>
      </c>
      <c r="F26" s="30">
        <v>225642.81</v>
      </c>
      <c r="G26" s="30">
        <v>120.31</v>
      </c>
      <c r="H26" s="20">
        <f t="shared" si="0"/>
        <v>6759</v>
      </c>
      <c r="I26" s="21">
        <f t="shared" si="1"/>
        <v>706616.28</v>
      </c>
      <c r="J26" s="21">
        <f t="shared" si="2"/>
        <v>376.76</v>
      </c>
      <c r="L26" s="20"/>
      <c r="M26" s="21"/>
      <c r="N26" s="21"/>
    </row>
    <row r="27" spans="1:14" x14ac:dyDescent="0.2">
      <c r="A27" s="29" t="s">
        <v>249</v>
      </c>
      <c r="B27" s="31">
        <v>4557</v>
      </c>
      <c r="C27" s="30">
        <v>679356.51</v>
      </c>
      <c r="D27" s="30">
        <v>267.49</v>
      </c>
      <c r="E27" s="31">
        <v>3907</v>
      </c>
      <c r="F27" s="30">
        <v>278336.01</v>
      </c>
      <c r="G27" s="30">
        <v>109.59</v>
      </c>
      <c r="H27" s="20">
        <f t="shared" si="0"/>
        <v>8464</v>
      </c>
      <c r="I27" s="21">
        <f t="shared" si="1"/>
        <v>957692.52</v>
      </c>
      <c r="J27" s="21">
        <f t="shared" si="2"/>
        <v>377.08000000000004</v>
      </c>
      <c r="L27" s="20"/>
      <c r="M27" s="21"/>
      <c r="N27" s="21"/>
    </row>
    <row r="28" spans="1:14" x14ac:dyDescent="0.2">
      <c r="A28" s="29" t="s">
        <v>250</v>
      </c>
      <c r="B28" s="31">
        <v>2935</v>
      </c>
      <c r="C28" s="30">
        <v>444768.64</v>
      </c>
      <c r="D28" s="30">
        <v>242.75</v>
      </c>
      <c r="E28" s="31">
        <v>4164</v>
      </c>
      <c r="F28" s="30">
        <v>261205.44</v>
      </c>
      <c r="G28" s="30">
        <v>142.56</v>
      </c>
      <c r="H28" s="20">
        <f t="shared" si="0"/>
        <v>7099</v>
      </c>
      <c r="I28" s="21">
        <f t="shared" si="1"/>
        <v>705974.08000000007</v>
      </c>
      <c r="J28" s="21">
        <f t="shared" si="2"/>
        <v>385.31</v>
      </c>
    </row>
    <row r="29" spans="1:14" x14ac:dyDescent="0.2">
      <c r="A29" s="29" t="s">
        <v>251</v>
      </c>
      <c r="B29" s="31">
        <v>3532</v>
      </c>
      <c r="C29" s="30">
        <v>513992.67</v>
      </c>
      <c r="D29" s="30">
        <v>268.91000000000003</v>
      </c>
      <c r="E29" s="31">
        <v>3710</v>
      </c>
      <c r="F29" s="30">
        <v>248442.79</v>
      </c>
      <c r="G29" s="30">
        <v>129.97999999999999</v>
      </c>
      <c r="H29" s="20">
        <f t="shared" si="0"/>
        <v>7242</v>
      </c>
      <c r="I29" s="21">
        <f t="shared" si="1"/>
        <v>762435.46</v>
      </c>
      <c r="J29" s="21">
        <f t="shared" si="2"/>
        <v>398.89</v>
      </c>
    </row>
    <row r="30" spans="1:14" x14ac:dyDescent="0.2">
      <c r="B30" s="23"/>
      <c r="C30" s="24"/>
      <c r="D30" s="24"/>
    </row>
    <row r="31" spans="1:14" x14ac:dyDescent="0.2">
      <c r="B31" s="23">
        <f>SUM(B3:B29)</f>
        <v>76325</v>
      </c>
      <c r="C31" s="21">
        <f>SUM(C3:C29)</f>
        <v>12371250.170000004</v>
      </c>
      <c r="D31" s="24"/>
      <c r="E31" s="23">
        <f>SUM(E3:E29)</f>
        <v>72945</v>
      </c>
      <c r="F31" s="21">
        <f>SUM(F3:F29)</f>
        <v>5027188.2600000007</v>
      </c>
      <c r="G31" s="24"/>
      <c r="H31" s="23">
        <f>SUM(H3:H29)</f>
        <v>149270</v>
      </c>
      <c r="I31" s="21">
        <f>SUM(I3:I29)</f>
        <v>17398438.43</v>
      </c>
      <c r="J31" s="24"/>
      <c r="K31" s="22" t="s">
        <v>3</v>
      </c>
      <c r="L31" s="35">
        <f>MEDIAN(J3:J29)</f>
        <v>296.54000000000002</v>
      </c>
    </row>
    <row r="32" spans="1:14" x14ac:dyDescent="0.2">
      <c r="B32" s="23"/>
      <c r="C32" s="24"/>
      <c r="D32" s="24"/>
    </row>
    <row r="33" spans="2:4" x14ac:dyDescent="0.2">
      <c r="B33" s="23"/>
      <c r="C33" s="24"/>
      <c r="D33" s="24"/>
    </row>
    <row r="34" spans="2:4" x14ac:dyDescent="0.2">
      <c r="B34" s="23"/>
      <c r="C34" s="24"/>
      <c r="D34" s="24"/>
    </row>
  </sheetData>
  <sortState ref="A3:N29">
    <sortCondition ref="J3:J29"/>
  </sortState>
  <mergeCells count="3">
    <mergeCell ref="H1:J1"/>
    <mergeCell ref="B1:D1"/>
    <mergeCell ref="E1:G1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7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0.75" customHeight="1" thickBot="1" x14ac:dyDescent="0.25"/>
    <row r="44" spans="2:16" ht="15.75" thickBot="1" x14ac:dyDescent="0.25">
      <c r="B44" s="16" t="s">
        <v>217</v>
      </c>
      <c r="L44" s="39" t="s">
        <v>8</v>
      </c>
      <c r="M44" s="40"/>
      <c r="N44" s="40"/>
      <c r="O44" s="40"/>
      <c r="P44" s="41"/>
    </row>
  </sheetData>
  <sheetProtection password="DAA9" sheet="1" objects="1" scenarios="1" selectLockedCells="1"/>
  <mergeCells count="1">
    <mergeCell ref="L44:P44"/>
  </mergeCells>
  <phoneticPr fontId="17" type="noConversion"/>
  <dataValidations count="1">
    <dataValidation type="list" allowBlank="1" showInputMessage="1" showErrorMessage="1" sqref="L44:P44">
      <formula1>London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K5" sqref="A1:K34"/>
    </sheetView>
  </sheetViews>
  <sheetFormatPr defaultRowHeight="11.25" x14ac:dyDescent="0.2"/>
  <cols>
    <col min="1" max="1" width="45.5" bestFit="1" customWidth="1"/>
    <col min="2" max="2" width="12.83203125" customWidth="1"/>
    <col min="3" max="3" width="13.83203125" bestFit="1" customWidth="1"/>
    <col min="4" max="4" width="20.3320312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2" x14ac:dyDescent="0.2">
      <c r="A1" s="3" t="s">
        <v>224</v>
      </c>
      <c r="B1" s="36" t="s">
        <v>4</v>
      </c>
      <c r="C1" s="36"/>
      <c r="D1" s="36"/>
      <c r="E1" s="36" t="s">
        <v>5</v>
      </c>
      <c r="F1" s="36"/>
      <c r="G1" s="36"/>
      <c r="H1" s="36" t="s">
        <v>6</v>
      </c>
      <c r="I1" s="36"/>
      <c r="J1" s="36"/>
      <c r="K1" s="22"/>
    </row>
    <row r="2" spans="1:12" ht="21" customHeight="1" x14ac:dyDescent="0.2">
      <c r="A2" s="6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219</v>
      </c>
    </row>
    <row r="3" spans="1:12" s="18" customFormat="1" x14ac:dyDescent="0.2">
      <c r="A3" s="29" t="s">
        <v>35</v>
      </c>
      <c r="B3" s="29">
        <v>340</v>
      </c>
      <c r="C3" s="30">
        <v>22415.65</v>
      </c>
      <c r="D3" s="30">
        <v>103.53</v>
      </c>
      <c r="E3" s="29">
        <v>100</v>
      </c>
      <c r="F3" s="30">
        <v>5811.59</v>
      </c>
      <c r="G3" s="30">
        <v>26.84</v>
      </c>
      <c r="H3" s="20">
        <f t="shared" ref="H3:H34" si="0">B3+E3</f>
        <v>440</v>
      </c>
      <c r="I3" s="21">
        <f t="shared" ref="I3:I34" si="1">C3+F3</f>
        <v>28227.24</v>
      </c>
      <c r="J3" s="21">
        <f t="shared" ref="J3:J34" si="2">D3+G3</f>
        <v>130.37</v>
      </c>
      <c r="K3" s="21">
        <f>IF('London Chart'!$L$44='London data'!A3,J3,0)</f>
        <v>0</v>
      </c>
      <c r="L3"/>
    </row>
    <row r="4" spans="1:12" x14ac:dyDescent="0.2">
      <c r="A4" s="29" t="s">
        <v>10</v>
      </c>
      <c r="B4" s="29">
        <v>298</v>
      </c>
      <c r="C4" s="30">
        <v>38874.660000000003</v>
      </c>
      <c r="D4" s="30">
        <v>103.36</v>
      </c>
      <c r="E4" s="29">
        <v>256</v>
      </c>
      <c r="F4" s="30">
        <v>17787.439999999999</v>
      </c>
      <c r="G4" s="30">
        <v>47.29</v>
      </c>
      <c r="H4" s="20">
        <f t="shared" si="0"/>
        <v>554</v>
      </c>
      <c r="I4" s="21">
        <f t="shared" si="1"/>
        <v>56662.100000000006</v>
      </c>
      <c r="J4" s="21">
        <f t="shared" si="2"/>
        <v>150.65</v>
      </c>
      <c r="K4" s="21">
        <f>IF('London Chart'!$L$44='London data'!A4,J4,0)</f>
        <v>0</v>
      </c>
    </row>
    <row r="5" spans="1:12" x14ac:dyDescent="0.2">
      <c r="A5" s="29" t="s">
        <v>13</v>
      </c>
      <c r="B5" s="29">
        <v>257</v>
      </c>
      <c r="C5" s="30">
        <v>35368.019999999997</v>
      </c>
      <c r="D5" s="30">
        <v>112.03</v>
      </c>
      <c r="E5" s="29">
        <v>204</v>
      </c>
      <c r="F5" s="30">
        <v>13671.68</v>
      </c>
      <c r="G5" s="30">
        <v>43.31</v>
      </c>
      <c r="H5" s="20">
        <f t="shared" si="0"/>
        <v>461</v>
      </c>
      <c r="I5" s="21">
        <f t="shared" si="1"/>
        <v>49039.7</v>
      </c>
      <c r="J5" s="21">
        <f t="shared" si="2"/>
        <v>155.34</v>
      </c>
      <c r="K5" s="21">
        <f>IF('London Chart'!$L$44='London data'!A5,J5,0)</f>
        <v>0</v>
      </c>
    </row>
    <row r="6" spans="1:12" x14ac:dyDescent="0.2">
      <c r="A6" s="29" t="s">
        <v>29</v>
      </c>
      <c r="B6" s="29">
        <v>178</v>
      </c>
      <c r="C6" s="30">
        <v>26113.03</v>
      </c>
      <c r="D6" s="30">
        <v>105.42</v>
      </c>
      <c r="E6" s="29">
        <v>166</v>
      </c>
      <c r="F6" s="30">
        <v>13210.52</v>
      </c>
      <c r="G6" s="30">
        <v>53.33</v>
      </c>
      <c r="H6" s="20">
        <f t="shared" si="0"/>
        <v>344</v>
      </c>
      <c r="I6" s="21">
        <f t="shared" si="1"/>
        <v>39323.550000000003</v>
      </c>
      <c r="J6" s="21">
        <f t="shared" si="2"/>
        <v>158.75</v>
      </c>
      <c r="K6" s="21">
        <f>IF('London Chart'!$L$44='London data'!A6,J6,0)</f>
        <v>0</v>
      </c>
    </row>
    <row r="7" spans="1:12" x14ac:dyDescent="0.2">
      <c r="A7" s="29" t="s">
        <v>16</v>
      </c>
      <c r="B7" s="29">
        <v>238</v>
      </c>
      <c r="C7" s="30">
        <v>45426.33</v>
      </c>
      <c r="D7" s="30">
        <v>110.74</v>
      </c>
      <c r="E7" s="29">
        <v>329</v>
      </c>
      <c r="F7" s="30">
        <v>21302.31</v>
      </c>
      <c r="G7" s="30">
        <v>51.93</v>
      </c>
      <c r="H7" s="20">
        <f t="shared" si="0"/>
        <v>567</v>
      </c>
      <c r="I7" s="21">
        <f t="shared" si="1"/>
        <v>66728.639999999999</v>
      </c>
      <c r="J7" s="21">
        <f t="shared" si="2"/>
        <v>162.66999999999999</v>
      </c>
      <c r="K7" s="21">
        <f>IF('London Chart'!$L$44='London data'!A7,J7,0)</f>
        <v>0</v>
      </c>
    </row>
    <row r="8" spans="1:12" x14ac:dyDescent="0.2">
      <c r="A8" s="29" t="s">
        <v>23</v>
      </c>
      <c r="B8" s="29">
        <v>155</v>
      </c>
      <c r="C8" s="30">
        <v>23185.63</v>
      </c>
      <c r="D8" s="30">
        <v>111.17</v>
      </c>
      <c r="E8" s="29">
        <v>159</v>
      </c>
      <c r="F8" s="30">
        <v>12387.21</v>
      </c>
      <c r="G8" s="30">
        <v>59.39</v>
      </c>
      <c r="H8" s="20">
        <f t="shared" si="0"/>
        <v>314</v>
      </c>
      <c r="I8" s="21">
        <f t="shared" si="1"/>
        <v>35572.839999999997</v>
      </c>
      <c r="J8" s="21">
        <f t="shared" si="2"/>
        <v>170.56</v>
      </c>
      <c r="K8" s="21">
        <f>IF('London Chart'!$L$44='London data'!A8,J8,0)</f>
        <v>0</v>
      </c>
    </row>
    <row r="9" spans="1:12" x14ac:dyDescent="0.2">
      <c r="A9" s="29" t="s">
        <v>14</v>
      </c>
      <c r="B9" s="29">
        <v>206</v>
      </c>
      <c r="C9" s="30">
        <v>26564.27</v>
      </c>
      <c r="D9" s="30">
        <v>117.53</v>
      </c>
      <c r="E9" s="29">
        <v>197</v>
      </c>
      <c r="F9" s="30">
        <v>12723.13</v>
      </c>
      <c r="G9" s="30">
        <v>56.29</v>
      </c>
      <c r="H9" s="20">
        <f t="shared" si="0"/>
        <v>403</v>
      </c>
      <c r="I9" s="21">
        <f t="shared" si="1"/>
        <v>39287.4</v>
      </c>
      <c r="J9" s="21">
        <f t="shared" si="2"/>
        <v>173.82</v>
      </c>
      <c r="K9" s="21">
        <f>IF('London Chart'!$L$44='London data'!A9,J9,0)</f>
        <v>0</v>
      </c>
    </row>
    <row r="10" spans="1:12" x14ac:dyDescent="0.2">
      <c r="A10" s="29" t="s">
        <v>9</v>
      </c>
      <c r="B10" s="29">
        <v>460</v>
      </c>
      <c r="C10" s="30">
        <v>55225.52</v>
      </c>
      <c r="D10" s="30">
        <v>127.03</v>
      </c>
      <c r="E10" s="29">
        <v>335</v>
      </c>
      <c r="F10" s="30">
        <v>23494.73</v>
      </c>
      <c r="G10" s="30">
        <v>54.04</v>
      </c>
      <c r="H10" s="20">
        <f t="shared" si="0"/>
        <v>795</v>
      </c>
      <c r="I10" s="21">
        <f t="shared" si="1"/>
        <v>78720.25</v>
      </c>
      <c r="J10" s="21">
        <f t="shared" si="2"/>
        <v>181.07</v>
      </c>
      <c r="K10" s="21">
        <f>IF('London Chart'!$L$44='London data'!A10,J10,0)</f>
        <v>0</v>
      </c>
    </row>
    <row r="11" spans="1:12" x14ac:dyDescent="0.2">
      <c r="A11" s="29" t="s">
        <v>15</v>
      </c>
      <c r="B11" s="29">
        <v>258</v>
      </c>
      <c r="C11" s="30">
        <v>39413.919999999998</v>
      </c>
      <c r="D11" s="30">
        <v>126.76</v>
      </c>
      <c r="E11" s="29">
        <v>261</v>
      </c>
      <c r="F11" s="30">
        <v>17293.099999999999</v>
      </c>
      <c r="G11" s="30">
        <v>55.62</v>
      </c>
      <c r="H11" s="20">
        <f t="shared" si="0"/>
        <v>519</v>
      </c>
      <c r="I11" s="21">
        <f t="shared" si="1"/>
        <v>56707.02</v>
      </c>
      <c r="J11" s="21">
        <f t="shared" si="2"/>
        <v>182.38</v>
      </c>
      <c r="K11" s="21">
        <f>IF('London Chart'!$L$44='London data'!A11,J11,0)</f>
        <v>0</v>
      </c>
    </row>
    <row r="12" spans="1:12" x14ac:dyDescent="0.2">
      <c r="A12" s="29" t="s">
        <v>18</v>
      </c>
      <c r="B12" s="29">
        <v>232</v>
      </c>
      <c r="C12" s="30">
        <v>31947.32</v>
      </c>
      <c r="D12" s="30">
        <v>142.84</v>
      </c>
      <c r="E12" s="29">
        <v>152</v>
      </c>
      <c r="F12" s="30">
        <v>10575.63</v>
      </c>
      <c r="G12" s="30">
        <v>47.29</v>
      </c>
      <c r="H12" s="20">
        <f t="shared" si="0"/>
        <v>384</v>
      </c>
      <c r="I12" s="21">
        <f t="shared" si="1"/>
        <v>42522.95</v>
      </c>
      <c r="J12" s="21">
        <f t="shared" si="2"/>
        <v>190.13</v>
      </c>
      <c r="K12" s="21">
        <f>IF('London Chart'!$L$44='London data'!A12,J12,0)</f>
        <v>0</v>
      </c>
    </row>
    <row r="13" spans="1:12" x14ac:dyDescent="0.2">
      <c r="A13" s="29" t="s">
        <v>31</v>
      </c>
      <c r="B13" s="29">
        <v>181</v>
      </c>
      <c r="C13" s="30">
        <v>30670.93</v>
      </c>
      <c r="D13" s="30">
        <v>157.77000000000001</v>
      </c>
      <c r="E13" s="29">
        <v>132</v>
      </c>
      <c r="F13" s="30">
        <v>8252.74</v>
      </c>
      <c r="G13" s="30">
        <v>42.45</v>
      </c>
      <c r="H13" s="20">
        <f t="shared" si="0"/>
        <v>313</v>
      </c>
      <c r="I13" s="21">
        <f t="shared" si="1"/>
        <v>38923.67</v>
      </c>
      <c r="J13" s="21">
        <f t="shared" si="2"/>
        <v>200.22000000000003</v>
      </c>
      <c r="K13" s="21">
        <f>IF('London Chart'!$L$44='London data'!A13,J13,0)</f>
        <v>0</v>
      </c>
    </row>
    <row r="14" spans="1:12" x14ac:dyDescent="0.2">
      <c r="A14" s="29" t="s">
        <v>27</v>
      </c>
      <c r="B14" s="29">
        <v>506</v>
      </c>
      <c r="C14" s="30">
        <v>53116.56</v>
      </c>
      <c r="D14" s="30">
        <v>126.19</v>
      </c>
      <c r="E14" s="29">
        <v>458</v>
      </c>
      <c r="F14" s="30">
        <v>31238.17</v>
      </c>
      <c r="G14" s="30">
        <v>74.209999999999994</v>
      </c>
      <c r="H14" s="20">
        <f t="shared" si="0"/>
        <v>964</v>
      </c>
      <c r="I14" s="21">
        <f t="shared" si="1"/>
        <v>84354.73</v>
      </c>
      <c r="J14" s="21">
        <f t="shared" si="2"/>
        <v>200.39999999999998</v>
      </c>
      <c r="K14" s="21">
        <f>IF('London Chart'!$L$44='London data'!A14,J14,0)</f>
        <v>0</v>
      </c>
    </row>
    <row r="15" spans="1:12" x14ac:dyDescent="0.2">
      <c r="A15" s="29" t="s">
        <v>11</v>
      </c>
      <c r="B15" s="29">
        <v>249</v>
      </c>
      <c r="C15" s="30">
        <v>39591.269999999997</v>
      </c>
      <c r="D15" s="30">
        <v>149.41999999999999</v>
      </c>
      <c r="E15" s="29">
        <v>201</v>
      </c>
      <c r="F15" s="30">
        <v>13585.39</v>
      </c>
      <c r="G15" s="30">
        <v>51.27</v>
      </c>
      <c r="H15" s="20">
        <f t="shared" si="0"/>
        <v>450</v>
      </c>
      <c r="I15" s="21">
        <f t="shared" si="1"/>
        <v>53176.659999999996</v>
      </c>
      <c r="J15" s="21">
        <f t="shared" si="2"/>
        <v>200.69</v>
      </c>
      <c r="K15" s="21">
        <f>IF('London Chart'!$L$44='London data'!A15,J15,0)</f>
        <v>0</v>
      </c>
    </row>
    <row r="16" spans="1:12" x14ac:dyDescent="0.2">
      <c r="A16" s="29" t="s">
        <v>25</v>
      </c>
      <c r="B16" s="29">
        <v>201</v>
      </c>
      <c r="C16" s="30">
        <v>41578.79</v>
      </c>
      <c r="D16" s="30">
        <v>130.05000000000001</v>
      </c>
      <c r="E16" s="29">
        <v>350</v>
      </c>
      <c r="F16" s="30">
        <v>23934.23</v>
      </c>
      <c r="G16" s="30">
        <v>74.86</v>
      </c>
      <c r="H16" s="20">
        <f t="shared" si="0"/>
        <v>551</v>
      </c>
      <c r="I16" s="21">
        <f t="shared" si="1"/>
        <v>65513.020000000004</v>
      </c>
      <c r="J16" s="21">
        <f t="shared" si="2"/>
        <v>204.91000000000003</v>
      </c>
      <c r="K16" s="21">
        <f>IF('London Chart'!$L$44='London data'!A16,J16,0)</f>
        <v>0</v>
      </c>
    </row>
    <row r="17" spans="1:12" x14ac:dyDescent="0.2">
      <c r="A17" s="29" t="s">
        <v>21</v>
      </c>
      <c r="B17" s="29">
        <v>350</v>
      </c>
      <c r="C17" s="30">
        <v>49644.31</v>
      </c>
      <c r="D17" s="30">
        <v>156.37</v>
      </c>
      <c r="E17" s="29">
        <v>274</v>
      </c>
      <c r="F17" s="30">
        <v>17371.669999999998</v>
      </c>
      <c r="G17" s="30">
        <v>54.72</v>
      </c>
      <c r="H17" s="20">
        <f t="shared" si="0"/>
        <v>624</v>
      </c>
      <c r="I17" s="21">
        <f t="shared" si="1"/>
        <v>67015.98</v>
      </c>
      <c r="J17" s="21">
        <f t="shared" si="2"/>
        <v>211.09</v>
      </c>
      <c r="K17" s="21">
        <f>IF('London Chart'!$L$44='London data'!A17,J17,0)</f>
        <v>0</v>
      </c>
    </row>
    <row r="18" spans="1:12" x14ac:dyDescent="0.2">
      <c r="A18" s="29" t="s">
        <v>26</v>
      </c>
      <c r="B18" s="29">
        <v>285</v>
      </c>
      <c r="C18" s="30">
        <v>49180.84</v>
      </c>
      <c r="D18" s="30">
        <v>175.13</v>
      </c>
      <c r="E18" s="29">
        <v>177</v>
      </c>
      <c r="F18" s="30">
        <v>13774.18</v>
      </c>
      <c r="G18" s="30">
        <v>49.05</v>
      </c>
      <c r="H18" s="20">
        <f t="shared" si="0"/>
        <v>462</v>
      </c>
      <c r="I18" s="21">
        <f t="shared" si="1"/>
        <v>62955.02</v>
      </c>
      <c r="J18" s="21">
        <f t="shared" si="2"/>
        <v>224.18</v>
      </c>
      <c r="K18" s="21">
        <f>IF('London Chart'!$L$44='London data'!A18,J18,0)</f>
        <v>0</v>
      </c>
    </row>
    <row r="19" spans="1:12" x14ac:dyDescent="0.2">
      <c r="A19" s="29" t="s">
        <v>40</v>
      </c>
      <c r="B19" s="29">
        <v>324</v>
      </c>
      <c r="C19" s="30">
        <v>54270.78</v>
      </c>
      <c r="D19" s="30">
        <v>165.82</v>
      </c>
      <c r="E19" s="29">
        <v>273</v>
      </c>
      <c r="F19" s="30">
        <v>22369.89</v>
      </c>
      <c r="G19" s="30">
        <v>68.349999999999994</v>
      </c>
      <c r="H19" s="20">
        <f t="shared" si="0"/>
        <v>597</v>
      </c>
      <c r="I19" s="21">
        <f t="shared" si="1"/>
        <v>76640.67</v>
      </c>
      <c r="J19" s="21">
        <f t="shared" si="2"/>
        <v>234.17</v>
      </c>
      <c r="K19" s="21">
        <f>IF('London Chart'!$L$44='London data'!A19,J19,0)</f>
        <v>0</v>
      </c>
    </row>
    <row r="20" spans="1:12" x14ac:dyDescent="0.2">
      <c r="A20" s="29" t="s">
        <v>30</v>
      </c>
      <c r="B20" s="29">
        <v>287</v>
      </c>
      <c r="C20" s="30">
        <v>36917.69</v>
      </c>
      <c r="D20" s="30">
        <v>169.65</v>
      </c>
      <c r="E20" s="29">
        <v>231</v>
      </c>
      <c r="F20" s="30">
        <v>16942.54</v>
      </c>
      <c r="G20" s="30">
        <v>77.86</v>
      </c>
      <c r="H20" s="20">
        <f t="shared" si="0"/>
        <v>518</v>
      </c>
      <c r="I20" s="21">
        <f t="shared" si="1"/>
        <v>53860.23</v>
      </c>
      <c r="J20" s="21">
        <f t="shared" si="2"/>
        <v>247.51</v>
      </c>
      <c r="K20" s="21">
        <f>IF('London Chart'!$L$44='London data'!A20,J20,0)</f>
        <v>0</v>
      </c>
    </row>
    <row r="21" spans="1:12" x14ac:dyDescent="0.2">
      <c r="A21" s="29" t="s">
        <v>12</v>
      </c>
      <c r="B21" s="29">
        <v>269</v>
      </c>
      <c r="C21" s="30">
        <v>60677.86</v>
      </c>
      <c r="D21" s="30">
        <v>219.07</v>
      </c>
      <c r="E21" s="29">
        <v>171</v>
      </c>
      <c r="F21" s="30">
        <v>10070.950000000001</v>
      </c>
      <c r="G21" s="30">
        <v>36.36</v>
      </c>
      <c r="H21" s="20">
        <f t="shared" si="0"/>
        <v>440</v>
      </c>
      <c r="I21" s="21">
        <f t="shared" si="1"/>
        <v>70748.81</v>
      </c>
      <c r="J21" s="21">
        <f t="shared" si="2"/>
        <v>255.43</v>
      </c>
      <c r="K21" s="21">
        <f>IF('London Chart'!$L$44='London data'!A21,J21,0)</f>
        <v>0</v>
      </c>
    </row>
    <row r="22" spans="1:12" x14ac:dyDescent="0.2">
      <c r="A22" s="29" t="s">
        <v>34</v>
      </c>
      <c r="B22" s="29">
        <v>260</v>
      </c>
      <c r="C22" s="30">
        <v>41976.5</v>
      </c>
      <c r="D22" s="30">
        <v>187.07</v>
      </c>
      <c r="E22" s="29">
        <v>210</v>
      </c>
      <c r="F22" s="30">
        <v>16092.6</v>
      </c>
      <c r="G22" s="30">
        <v>71.72</v>
      </c>
      <c r="H22" s="20">
        <f t="shared" si="0"/>
        <v>470</v>
      </c>
      <c r="I22" s="21">
        <f t="shared" si="1"/>
        <v>58069.1</v>
      </c>
      <c r="J22" s="21">
        <f t="shared" si="2"/>
        <v>258.78999999999996</v>
      </c>
      <c r="K22" s="21">
        <f>IF('London Chart'!$L$44='London data'!A22,J22,0)</f>
        <v>0</v>
      </c>
      <c r="L22" s="18"/>
    </row>
    <row r="23" spans="1:12" x14ac:dyDescent="0.2">
      <c r="A23" s="29" t="s">
        <v>22</v>
      </c>
      <c r="B23" s="29">
        <v>337</v>
      </c>
      <c r="C23" s="30">
        <v>60843.39</v>
      </c>
      <c r="D23" s="30">
        <v>194.53</v>
      </c>
      <c r="E23" s="29">
        <v>236</v>
      </c>
      <c r="F23" s="30">
        <v>20333.740000000002</v>
      </c>
      <c r="G23" s="30">
        <v>65.010000000000005</v>
      </c>
      <c r="H23" s="20">
        <f t="shared" si="0"/>
        <v>573</v>
      </c>
      <c r="I23" s="21">
        <f t="shared" si="1"/>
        <v>81177.13</v>
      </c>
      <c r="J23" s="21">
        <f t="shared" si="2"/>
        <v>259.54000000000002</v>
      </c>
      <c r="K23" s="21">
        <f>IF('London Chart'!$L$44='London data'!A23,J23,0)</f>
        <v>0</v>
      </c>
    </row>
    <row r="24" spans="1:12" x14ac:dyDescent="0.2">
      <c r="A24" s="29" t="s">
        <v>39</v>
      </c>
      <c r="B24" s="29">
        <v>283</v>
      </c>
      <c r="C24" s="30">
        <v>63882.31</v>
      </c>
      <c r="D24" s="30">
        <v>183.41</v>
      </c>
      <c r="E24" s="29">
        <v>407</v>
      </c>
      <c r="F24" s="30">
        <v>29408.29</v>
      </c>
      <c r="G24" s="30">
        <v>84.43</v>
      </c>
      <c r="H24" s="20">
        <f t="shared" si="0"/>
        <v>690</v>
      </c>
      <c r="I24" s="21">
        <f t="shared" si="1"/>
        <v>93290.6</v>
      </c>
      <c r="J24" s="21">
        <f t="shared" si="2"/>
        <v>267.84000000000003</v>
      </c>
      <c r="K24" s="21">
        <f>IF('London Chart'!$L$44='London data'!A24,J24,0)</f>
        <v>0</v>
      </c>
    </row>
    <row r="25" spans="1:12" x14ac:dyDescent="0.2">
      <c r="A25" s="29" t="s">
        <v>38</v>
      </c>
      <c r="B25" s="29">
        <v>436</v>
      </c>
      <c r="C25" s="30">
        <v>59439.39</v>
      </c>
      <c r="D25" s="30">
        <v>188.73</v>
      </c>
      <c r="E25" s="29">
        <v>343</v>
      </c>
      <c r="F25" s="30">
        <v>25484.09</v>
      </c>
      <c r="G25" s="30">
        <v>80.92</v>
      </c>
      <c r="H25" s="20">
        <f t="shared" si="0"/>
        <v>779</v>
      </c>
      <c r="I25" s="21">
        <f t="shared" si="1"/>
        <v>84923.48</v>
      </c>
      <c r="J25" s="21">
        <f t="shared" si="2"/>
        <v>269.64999999999998</v>
      </c>
      <c r="K25" s="21">
        <f>IF('London Chart'!$L$44='London data'!A25,J25,0)</f>
        <v>0</v>
      </c>
    </row>
    <row r="26" spans="1:12" x14ac:dyDescent="0.2">
      <c r="A26" s="29" t="s">
        <v>28</v>
      </c>
      <c r="B26" s="29">
        <v>481</v>
      </c>
      <c r="C26" s="30">
        <v>73879.31</v>
      </c>
      <c r="D26" s="30">
        <v>219.85</v>
      </c>
      <c r="E26" s="29">
        <v>264</v>
      </c>
      <c r="F26" s="30">
        <v>18631.89</v>
      </c>
      <c r="G26" s="30">
        <v>55.44</v>
      </c>
      <c r="H26" s="20">
        <f t="shared" si="0"/>
        <v>745</v>
      </c>
      <c r="I26" s="21">
        <f t="shared" si="1"/>
        <v>92511.2</v>
      </c>
      <c r="J26" s="21">
        <f t="shared" si="2"/>
        <v>275.28999999999996</v>
      </c>
      <c r="K26" s="21">
        <f>IF('London Chart'!$L$44='London data'!A26,J26,0)</f>
        <v>0</v>
      </c>
    </row>
    <row r="27" spans="1:12" x14ac:dyDescent="0.2">
      <c r="A27" s="29" t="s">
        <v>37</v>
      </c>
      <c r="B27" s="29">
        <v>417</v>
      </c>
      <c r="C27" s="30">
        <v>63816.86</v>
      </c>
      <c r="D27" s="30">
        <v>216.64</v>
      </c>
      <c r="E27" s="29">
        <v>246</v>
      </c>
      <c r="F27" s="30">
        <v>17464.46</v>
      </c>
      <c r="G27" s="30">
        <v>59.29</v>
      </c>
      <c r="H27" s="20">
        <f t="shared" si="0"/>
        <v>663</v>
      </c>
      <c r="I27" s="21">
        <f t="shared" si="1"/>
        <v>81281.320000000007</v>
      </c>
      <c r="J27" s="21">
        <f t="shared" si="2"/>
        <v>275.93</v>
      </c>
      <c r="K27" s="21">
        <f>IF('London Chart'!$L$44='London data'!A27,J27,0)</f>
        <v>0</v>
      </c>
    </row>
    <row r="28" spans="1:12" x14ac:dyDescent="0.2">
      <c r="A28" s="29" t="s">
        <v>24</v>
      </c>
      <c r="B28" s="29">
        <v>423</v>
      </c>
      <c r="C28" s="30">
        <v>53605.440000000002</v>
      </c>
      <c r="D28" s="30">
        <v>223.06</v>
      </c>
      <c r="E28" s="29">
        <v>195</v>
      </c>
      <c r="F28" s="30">
        <v>13650.63</v>
      </c>
      <c r="G28" s="30">
        <v>56.8</v>
      </c>
      <c r="H28" s="20">
        <f t="shared" si="0"/>
        <v>618</v>
      </c>
      <c r="I28" s="21">
        <f t="shared" si="1"/>
        <v>67256.070000000007</v>
      </c>
      <c r="J28" s="21">
        <f t="shared" si="2"/>
        <v>279.86</v>
      </c>
      <c r="K28" s="21">
        <f>IF('London Chart'!$L$44='London data'!A28,J28,0)</f>
        <v>0</v>
      </c>
    </row>
    <row r="29" spans="1:12" x14ac:dyDescent="0.2">
      <c r="A29" s="29" t="s">
        <v>32</v>
      </c>
      <c r="B29" s="29">
        <v>451</v>
      </c>
      <c r="C29" s="30">
        <v>89752.55</v>
      </c>
      <c r="D29" s="30">
        <v>219.8</v>
      </c>
      <c r="E29" s="29">
        <v>354</v>
      </c>
      <c r="F29" s="30">
        <v>29605.72</v>
      </c>
      <c r="G29" s="30">
        <v>72.5</v>
      </c>
      <c r="H29" s="20">
        <f t="shared" si="0"/>
        <v>805</v>
      </c>
      <c r="I29" s="21">
        <f t="shared" si="1"/>
        <v>119358.27</v>
      </c>
      <c r="J29" s="21">
        <f t="shared" si="2"/>
        <v>292.3</v>
      </c>
      <c r="K29" s="21">
        <f>IF('London Chart'!$L$44='London data'!A29,J29,0)</f>
        <v>0</v>
      </c>
    </row>
    <row r="30" spans="1:12" x14ac:dyDescent="0.2">
      <c r="A30" s="29" t="s">
        <v>19</v>
      </c>
      <c r="B30" s="29">
        <v>363</v>
      </c>
      <c r="C30" s="30">
        <v>64617.13</v>
      </c>
      <c r="D30" s="30">
        <v>161.59</v>
      </c>
      <c r="E30" s="29">
        <v>809</v>
      </c>
      <c r="F30" s="30">
        <v>58667.11</v>
      </c>
      <c r="G30" s="30">
        <v>146.71</v>
      </c>
      <c r="H30" s="20">
        <f t="shared" si="0"/>
        <v>1172</v>
      </c>
      <c r="I30" s="21">
        <f t="shared" si="1"/>
        <v>123284.23999999999</v>
      </c>
      <c r="J30" s="21">
        <f t="shared" si="2"/>
        <v>308.3</v>
      </c>
      <c r="K30" s="21">
        <f>IF('London Chart'!$L$44='London data'!A30,J30,0)</f>
        <v>0</v>
      </c>
    </row>
    <row r="31" spans="1:12" x14ac:dyDescent="0.2">
      <c r="A31" s="29" t="s">
        <v>17</v>
      </c>
      <c r="B31" s="29">
        <v>557</v>
      </c>
      <c r="C31" s="30">
        <v>93645.07</v>
      </c>
      <c r="D31" s="30">
        <v>235.88</v>
      </c>
      <c r="E31" s="29">
        <v>420</v>
      </c>
      <c r="F31" s="30">
        <v>31095.32</v>
      </c>
      <c r="G31" s="30">
        <v>78.319999999999993</v>
      </c>
      <c r="H31" s="20">
        <f t="shared" si="0"/>
        <v>977</v>
      </c>
      <c r="I31" s="21">
        <f t="shared" si="1"/>
        <v>124740.39000000001</v>
      </c>
      <c r="J31" s="21">
        <f t="shared" si="2"/>
        <v>314.2</v>
      </c>
      <c r="K31" s="21">
        <f>IF('London Chart'!$L$44='London data'!A31,J31,0)</f>
        <v>0</v>
      </c>
    </row>
    <row r="32" spans="1:12" x14ac:dyDescent="0.2">
      <c r="A32" s="29" t="s">
        <v>20</v>
      </c>
      <c r="B32" s="29">
        <v>197</v>
      </c>
      <c r="C32" s="30">
        <v>55668.76</v>
      </c>
      <c r="D32" s="30">
        <v>222.78</v>
      </c>
      <c r="E32" s="29">
        <v>394</v>
      </c>
      <c r="F32" s="30">
        <v>25884.34</v>
      </c>
      <c r="G32" s="30">
        <v>103.59</v>
      </c>
      <c r="H32" s="20">
        <f t="shared" si="0"/>
        <v>591</v>
      </c>
      <c r="I32" s="21">
        <f t="shared" si="1"/>
        <v>81553.100000000006</v>
      </c>
      <c r="J32" s="21">
        <f t="shared" si="2"/>
        <v>326.37</v>
      </c>
      <c r="K32" s="21">
        <f>IF('London Chart'!$L$44='London data'!A32,J32,0)</f>
        <v>0</v>
      </c>
    </row>
    <row r="33" spans="1:12" x14ac:dyDescent="0.2">
      <c r="A33" s="29" t="s">
        <v>33</v>
      </c>
      <c r="B33" s="29">
        <v>354</v>
      </c>
      <c r="C33" s="30">
        <v>70623.539999999994</v>
      </c>
      <c r="D33" s="30">
        <v>227.82</v>
      </c>
      <c r="E33" s="29">
        <v>457</v>
      </c>
      <c r="F33" s="30">
        <v>31574.33</v>
      </c>
      <c r="G33" s="30">
        <v>101.85</v>
      </c>
      <c r="H33" s="20">
        <f t="shared" si="0"/>
        <v>811</v>
      </c>
      <c r="I33" s="21">
        <f t="shared" si="1"/>
        <v>102197.87</v>
      </c>
      <c r="J33" s="21">
        <f t="shared" si="2"/>
        <v>329.66999999999996</v>
      </c>
      <c r="K33" s="21">
        <f>IF('London Chart'!$L$44='London data'!A33,J33,0)</f>
        <v>0</v>
      </c>
    </row>
    <row r="34" spans="1:12" x14ac:dyDescent="0.2">
      <c r="A34" s="29" t="s">
        <v>36</v>
      </c>
      <c r="B34" s="29">
        <v>454</v>
      </c>
      <c r="C34" s="30">
        <v>86139.34</v>
      </c>
      <c r="D34" s="30">
        <v>262.52</v>
      </c>
      <c r="E34" s="29">
        <v>423</v>
      </c>
      <c r="F34" s="30">
        <v>31073.71</v>
      </c>
      <c r="G34" s="30">
        <v>94.7</v>
      </c>
      <c r="H34" s="20">
        <f t="shared" si="0"/>
        <v>877</v>
      </c>
      <c r="I34" s="21">
        <f t="shared" si="1"/>
        <v>117213.04999999999</v>
      </c>
      <c r="J34" s="21">
        <f t="shared" si="2"/>
        <v>357.21999999999997</v>
      </c>
      <c r="K34" s="21">
        <f>IF('London Chart'!$L$44='London data'!A34,J34,0)</f>
        <v>0</v>
      </c>
    </row>
    <row r="35" spans="1:12" x14ac:dyDescent="0.2">
      <c r="C35" s="2"/>
      <c r="D35" s="2"/>
      <c r="F35" s="2"/>
      <c r="G35" s="2"/>
      <c r="H35" s="26"/>
      <c r="I35" s="25"/>
      <c r="J35" s="25"/>
      <c r="K35" s="25"/>
    </row>
    <row r="36" spans="1:12" x14ac:dyDescent="0.2">
      <c r="B36" s="1">
        <f>SUM(B3:B34)</f>
        <v>10287</v>
      </c>
      <c r="C36" s="2">
        <f>SUM(C3:C34)</f>
        <v>1638072.9700000002</v>
      </c>
      <c r="E36" s="1">
        <f>SUM(E3:E34)</f>
        <v>9184</v>
      </c>
      <c r="F36" s="2">
        <f>SUM(F3:F34)</f>
        <v>654763.32999999984</v>
      </c>
      <c r="H36" s="1">
        <f>SUM(H3:H34)</f>
        <v>19471</v>
      </c>
      <c r="I36" s="2">
        <f>SUM(I3:I34)</f>
        <v>2292836.3000000007</v>
      </c>
      <c r="K36" s="11"/>
      <c r="L36" s="13"/>
    </row>
    <row r="37" spans="1:12" x14ac:dyDescent="0.2">
      <c r="E37" s="1"/>
    </row>
    <row r="38" spans="1:12" x14ac:dyDescent="0.2">
      <c r="E38" s="1"/>
    </row>
    <row r="39" spans="1:12" x14ac:dyDescent="0.2">
      <c r="E39" s="1"/>
    </row>
    <row r="40" spans="1:12" x14ac:dyDescent="0.2">
      <c r="E40" s="1"/>
    </row>
    <row r="41" spans="1:12" x14ac:dyDescent="0.2">
      <c r="E41" s="1"/>
    </row>
    <row r="42" spans="1:12" x14ac:dyDescent="0.2">
      <c r="E42" s="1"/>
    </row>
    <row r="43" spans="1:12" x14ac:dyDescent="0.2">
      <c r="E43" s="1"/>
    </row>
  </sheetData>
  <sortState ref="A3:L34">
    <sortCondition ref="J3:J34"/>
  </sortState>
  <mergeCells count="3">
    <mergeCell ref="H1:J1"/>
    <mergeCell ref="B1:D1"/>
    <mergeCell ref="E1:G1"/>
  </mergeCells>
  <phoneticPr fontId="17" type="noConversion"/>
  <pageMargins left="0.27559055118110237" right="0.27559055118110237" top="0.27559055118110237" bottom="0.2755905511811023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7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6" customHeight="1" thickBot="1" x14ac:dyDescent="0.25"/>
    <row r="44" spans="2:16" ht="15.75" thickBot="1" x14ac:dyDescent="0.25">
      <c r="B44" s="16" t="s">
        <v>217</v>
      </c>
      <c r="L44" s="39" t="s">
        <v>8</v>
      </c>
      <c r="M44" s="40"/>
      <c r="N44" s="40"/>
      <c r="O44" s="40"/>
      <c r="P44" s="41"/>
    </row>
  </sheetData>
  <sheetProtection password="DAA9"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MidlandsEast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K3" sqref="A1:K63"/>
    </sheetView>
  </sheetViews>
  <sheetFormatPr defaultRowHeight="11.25" x14ac:dyDescent="0.2"/>
  <cols>
    <col min="1" max="1" width="43.6640625" bestFit="1" customWidth="1"/>
    <col min="2" max="2" width="12.83203125" customWidth="1"/>
    <col min="3" max="3" width="14.6640625" bestFit="1" customWidth="1"/>
    <col min="4" max="4" width="20.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2" x14ac:dyDescent="0.2">
      <c r="A1" s="3" t="s">
        <v>224</v>
      </c>
      <c r="B1" s="36" t="s">
        <v>4</v>
      </c>
      <c r="C1" s="36"/>
      <c r="D1" s="36"/>
      <c r="E1" s="36" t="s">
        <v>5</v>
      </c>
      <c r="F1" s="36"/>
      <c r="G1" s="36"/>
      <c r="H1" s="36" t="s">
        <v>6</v>
      </c>
      <c r="I1" s="36"/>
      <c r="J1" s="36"/>
      <c r="K1" s="22"/>
    </row>
    <row r="2" spans="1:12" ht="21" customHeight="1" x14ac:dyDescent="0.2">
      <c r="A2" s="17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2" s="18" customFormat="1" x14ac:dyDescent="0.2">
      <c r="A3" s="29" t="s">
        <v>74</v>
      </c>
      <c r="B3" s="29">
        <v>311</v>
      </c>
      <c r="C3" s="30">
        <v>28473.69</v>
      </c>
      <c r="D3" s="30">
        <v>75.319999999999993</v>
      </c>
      <c r="E3" s="29">
        <v>293</v>
      </c>
      <c r="F3" s="30">
        <v>26320.639999999999</v>
      </c>
      <c r="G3" s="30">
        <v>69.62</v>
      </c>
      <c r="H3" s="20">
        <f t="shared" ref="H3:H34" si="0">B3+E3</f>
        <v>604</v>
      </c>
      <c r="I3" s="21">
        <f t="shared" ref="I3:I34" si="1">C3+F3</f>
        <v>54794.33</v>
      </c>
      <c r="J3" s="21">
        <f t="shared" ref="J3:J34" si="2">D3+G3</f>
        <v>144.94</v>
      </c>
      <c r="K3" s="21">
        <f>IF('Midlands Chart'!$L$44='Midlands data'!A3,J3,0)</f>
        <v>0</v>
      </c>
      <c r="L3" s="13"/>
    </row>
    <row r="4" spans="1:12" x14ac:dyDescent="0.2">
      <c r="A4" s="29" t="s">
        <v>76</v>
      </c>
      <c r="B4" s="29">
        <v>57</v>
      </c>
      <c r="C4" s="30">
        <v>9551.4500000000007</v>
      </c>
      <c r="D4" s="30">
        <v>101.7</v>
      </c>
      <c r="E4" s="29">
        <v>60</v>
      </c>
      <c r="F4" s="30">
        <v>4100.5200000000004</v>
      </c>
      <c r="G4" s="30">
        <v>43.66</v>
      </c>
      <c r="H4" s="20">
        <f t="shared" si="0"/>
        <v>117</v>
      </c>
      <c r="I4" s="21">
        <f t="shared" si="1"/>
        <v>13651.970000000001</v>
      </c>
      <c r="J4" s="21">
        <f t="shared" si="2"/>
        <v>145.36000000000001</v>
      </c>
      <c r="K4" s="21">
        <f>IF('Midlands Chart'!$L$44='Midlands data'!A4,J4,0)</f>
        <v>0</v>
      </c>
    </row>
    <row r="5" spans="1:12" x14ac:dyDescent="0.2">
      <c r="A5" s="29" t="s">
        <v>55</v>
      </c>
      <c r="B5" s="29">
        <v>161</v>
      </c>
      <c r="C5" s="30">
        <v>25601.35</v>
      </c>
      <c r="D5" s="30">
        <v>106.91</v>
      </c>
      <c r="E5" s="29">
        <v>188</v>
      </c>
      <c r="F5" s="30">
        <v>12218.26</v>
      </c>
      <c r="G5" s="30">
        <v>51.02</v>
      </c>
      <c r="H5" s="20">
        <f t="shared" si="0"/>
        <v>349</v>
      </c>
      <c r="I5" s="21">
        <f t="shared" si="1"/>
        <v>37819.61</v>
      </c>
      <c r="J5" s="21">
        <f t="shared" si="2"/>
        <v>157.93</v>
      </c>
      <c r="K5" s="21">
        <f>IF('Midlands Chart'!$L$44='Midlands data'!A5,J5,0)</f>
        <v>0</v>
      </c>
    </row>
    <row r="6" spans="1:12" x14ac:dyDescent="0.2">
      <c r="A6" s="29" t="s">
        <v>84</v>
      </c>
      <c r="B6" s="29">
        <v>186</v>
      </c>
      <c r="C6" s="30">
        <v>21555.53</v>
      </c>
      <c r="D6" s="30">
        <v>95.11</v>
      </c>
      <c r="E6" s="29">
        <v>281</v>
      </c>
      <c r="F6" s="30">
        <v>17849.55</v>
      </c>
      <c r="G6" s="30">
        <v>78.760000000000005</v>
      </c>
      <c r="H6" s="20">
        <f t="shared" si="0"/>
        <v>467</v>
      </c>
      <c r="I6" s="21">
        <f t="shared" si="1"/>
        <v>39405.08</v>
      </c>
      <c r="J6" s="21">
        <f t="shared" si="2"/>
        <v>173.87</v>
      </c>
      <c r="K6" s="21">
        <f>IF('Midlands Chart'!$L$44='Midlands data'!A6,J6,0)</f>
        <v>0</v>
      </c>
    </row>
    <row r="7" spans="1:12" x14ac:dyDescent="0.2">
      <c r="A7" s="29" t="s">
        <v>44</v>
      </c>
      <c r="B7" s="29">
        <v>275</v>
      </c>
      <c r="C7" s="30">
        <v>40986.620000000003</v>
      </c>
      <c r="D7" s="30">
        <v>122.95</v>
      </c>
      <c r="E7" s="29">
        <v>243</v>
      </c>
      <c r="F7" s="30">
        <v>17593.939999999999</v>
      </c>
      <c r="G7" s="30">
        <v>52.78</v>
      </c>
      <c r="H7" s="20">
        <f t="shared" si="0"/>
        <v>518</v>
      </c>
      <c r="I7" s="21">
        <f t="shared" si="1"/>
        <v>58580.56</v>
      </c>
      <c r="J7" s="21">
        <f t="shared" si="2"/>
        <v>175.73000000000002</v>
      </c>
      <c r="K7" s="21">
        <f>IF('Midlands Chart'!$L$44='Midlands data'!A7,J7,0)</f>
        <v>0</v>
      </c>
    </row>
    <row r="8" spans="1:12" x14ac:dyDescent="0.2">
      <c r="A8" s="29" t="s">
        <v>69</v>
      </c>
      <c r="B8" s="29">
        <v>248</v>
      </c>
      <c r="C8" s="30">
        <v>35798.980000000003</v>
      </c>
      <c r="D8" s="30">
        <v>122.38</v>
      </c>
      <c r="E8" s="29">
        <v>232</v>
      </c>
      <c r="F8" s="30">
        <v>16221.06</v>
      </c>
      <c r="G8" s="30">
        <v>55.45</v>
      </c>
      <c r="H8" s="20">
        <f t="shared" si="0"/>
        <v>480</v>
      </c>
      <c r="I8" s="21">
        <f t="shared" si="1"/>
        <v>52020.04</v>
      </c>
      <c r="J8" s="21">
        <f t="shared" si="2"/>
        <v>177.82999999999998</v>
      </c>
      <c r="K8" s="21">
        <f>IF('Midlands Chart'!$L$44='Midlands data'!A8,J8,0)</f>
        <v>0</v>
      </c>
    </row>
    <row r="9" spans="1:12" x14ac:dyDescent="0.2">
      <c r="A9" s="29" t="s">
        <v>60</v>
      </c>
      <c r="B9" s="29">
        <v>370</v>
      </c>
      <c r="C9" s="30">
        <v>31027.29</v>
      </c>
      <c r="D9" s="30">
        <v>77.19</v>
      </c>
      <c r="E9" s="29">
        <v>624</v>
      </c>
      <c r="F9" s="30">
        <v>42378.54</v>
      </c>
      <c r="G9" s="30">
        <v>105.43</v>
      </c>
      <c r="H9" s="20">
        <f t="shared" si="0"/>
        <v>994</v>
      </c>
      <c r="I9" s="21">
        <f t="shared" si="1"/>
        <v>73405.83</v>
      </c>
      <c r="J9" s="21">
        <f t="shared" si="2"/>
        <v>182.62</v>
      </c>
      <c r="K9" s="21">
        <f>IF('Midlands Chart'!$L$44='Midlands data'!A9,J9,0)</f>
        <v>0</v>
      </c>
    </row>
    <row r="10" spans="1:12" x14ac:dyDescent="0.2">
      <c r="A10" s="29" t="s">
        <v>89</v>
      </c>
      <c r="B10" s="29">
        <v>391</v>
      </c>
      <c r="C10" s="30">
        <v>69708.160000000003</v>
      </c>
      <c r="D10" s="30">
        <v>126.07</v>
      </c>
      <c r="E10" s="29">
        <v>583</v>
      </c>
      <c r="F10" s="30">
        <v>39300.480000000003</v>
      </c>
      <c r="G10" s="30">
        <v>71.08</v>
      </c>
      <c r="H10" s="20">
        <f t="shared" si="0"/>
        <v>974</v>
      </c>
      <c r="I10" s="21">
        <f t="shared" si="1"/>
        <v>109008.64000000001</v>
      </c>
      <c r="J10" s="21">
        <f t="shared" si="2"/>
        <v>197.14999999999998</v>
      </c>
      <c r="K10" s="21">
        <f>IF('Midlands Chart'!$L$44='Midlands data'!A10,J10,0)</f>
        <v>0</v>
      </c>
    </row>
    <row r="11" spans="1:12" x14ac:dyDescent="0.2">
      <c r="A11" s="29" t="s">
        <v>58</v>
      </c>
      <c r="B11" s="29">
        <v>649</v>
      </c>
      <c r="C11" s="30">
        <v>95085.32</v>
      </c>
      <c r="D11" s="30">
        <v>147.83000000000001</v>
      </c>
      <c r="E11" s="29">
        <v>455</v>
      </c>
      <c r="F11" s="30">
        <v>36235.120000000003</v>
      </c>
      <c r="G11" s="30">
        <v>56.33</v>
      </c>
      <c r="H11" s="20">
        <f t="shared" si="0"/>
        <v>1104</v>
      </c>
      <c r="I11" s="21">
        <f t="shared" si="1"/>
        <v>131320.44</v>
      </c>
      <c r="J11" s="21">
        <f t="shared" si="2"/>
        <v>204.16000000000003</v>
      </c>
      <c r="K11" s="21">
        <f>IF('Midlands Chart'!$L$44='Midlands data'!A11,J11,0)</f>
        <v>0</v>
      </c>
    </row>
    <row r="12" spans="1:12" x14ac:dyDescent="0.2">
      <c r="A12" s="29" t="s">
        <v>45</v>
      </c>
      <c r="B12" s="29">
        <v>737</v>
      </c>
      <c r="C12" s="30">
        <v>144284.16</v>
      </c>
      <c r="D12" s="30">
        <v>150.77000000000001</v>
      </c>
      <c r="E12" s="29">
        <v>756</v>
      </c>
      <c r="F12" s="30">
        <v>53641.19</v>
      </c>
      <c r="G12" s="30">
        <v>56.05</v>
      </c>
      <c r="H12" s="20">
        <f t="shared" si="0"/>
        <v>1493</v>
      </c>
      <c r="I12" s="21">
        <f t="shared" si="1"/>
        <v>197925.35</v>
      </c>
      <c r="J12" s="21">
        <f t="shared" si="2"/>
        <v>206.82</v>
      </c>
      <c r="K12" s="21">
        <f>IF('Midlands Chart'!$L$44='Midlands data'!A12,J12,0)</f>
        <v>0</v>
      </c>
    </row>
    <row r="13" spans="1:12" x14ac:dyDescent="0.2">
      <c r="A13" s="29" t="s">
        <v>57</v>
      </c>
      <c r="B13" s="29">
        <v>213</v>
      </c>
      <c r="C13" s="30">
        <v>22927.19</v>
      </c>
      <c r="D13" s="30">
        <v>123.32</v>
      </c>
      <c r="E13" s="29">
        <v>247</v>
      </c>
      <c r="F13" s="30">
        <v>16409.45</v>
      </c>
      <c r="G13" s="30">
        <v>88.27</v>
      </c>
      <c r="H13" s="20">
        <f t="shared" si="0"/>
        <v>460</v>
      </c>
      <c r="I13" s="21">
        <f t="shared" si="1"/>
        <v>39336.639999999999</v>
      </c>
      <c r="J13" s="21">
        <f t="shared" si="2"/>
        <v>211.58999999999997</v>
      </c>
      <c r="K13" s="21">
        <f>IF('Midlands Chart'!$L$44='Midlands data'!A13,J13,0)</f>
        <v>0</v>
      </c>
    </row>
    <row r="14" spans="1:12" x14ac:dyDescent="0.2">
      <c r="A14" s="29" t="s">
        <v>97</v>
      </c>
      <c r="B14" s="29">
        <v>289</v>
      </c>
      <c r="C14" s="30">
        <v>36645.730000000003</v>
      </c>
      <c r="D14" s="30">
        <v>93.75</v>
      </c>
      <c r="E14" s="29">
        <v>806</v>
      </c>
      <c r="F14" s="30">
        <v>46280.33</v>
      </c>
      <c r="G14" s="30">
        <v>118.4</v>
      </c>
      <c r="H14" s="20">
        <f t="shared" si="0"/>
        <v>1095</v>
      </c>
      <c r="I14" s="21">
        <f t="shared" si="1"/>
        <v>82926.06</v>
      </c>
      <c r="J14" s="21">
        <f t="shared" si="2"/>
        <v>212.15</v>
      </c>
      <c r="K14" s="21">
        <f>IF('Midlands Chart'!$L$44='Midlands data'!A14,J14,0)</f>
        <v>0</v>
      </c>
    </row>
    <row r="15" spans="1:12" x14ac:dyDescent="0.2">
      <c r="A15" s="29" t="s">
        <v>64</v>
      </c>
      <c r="B15" s="29">
        <v>184</v>
      </c>
      <c r="C15" s="30">
        <v>32562.31</v>
      </c>
      <c r="D15" s="30">
        <v>168.77</v>
      </c>
      <c r="E15" s="29">
        <v>146</v>
      </c>
      <c r="F15" s="30">
        <v>9585.15</v>
      </c>
      <c r="G15" s="30">
        <v>49.68</v>
      </c>
      <c r="H15" s="20">
        <f t="shared" si="0"/>
        <v>330</v>
      </c>
      <c r="I15" s="21">
        <f t="shared" si="1"/>
        <v>42147.46</v>
      </c>
      <c r="J15" s="21">
        <f t="shared" si="2"/>
        <v>218.45000000000002</v>
      </c>
      <c r="K15" s="21">
        <f>IF('Midlands Chart'!$L$44='Midlands data'!A15,J15,0)</f>
        <v>0</v>
      </c>
    </row>
    <row r="16" spans="1:12" x14ac:dyDescent="0.2">
      <c r="A16" s="29" t="s">
        <v>68</v>
      </c>
      <c r="B16" s="29">
        <v>154</v>
      </c>
      <c r="C16" s="30">
        <v>22884.9</v>
      </c>
      <c r="D16" s="30">
        <v>170.32</v>
      </c>
      <c r="E16" s="29">
        <v>100</v>
      </c>
      <c r="F16" s="30">
        <v>6574.7</v>
      </c>
      <c r="G16" s="30">
        <v>48.93</v>
      </c>
      <c r="H16" s="20">
        <f t="shared" si="0"/>
        <v>254</v>
      </c>
      <c r="I16" s="21">
        <f t="shared" si="1"/>
        <v>29459.600000000002</v>
      </c>
      <c r="J16" s="21">
        <f t="shared" si="2"/>
        <v>219.25</v>
      </c>
      <c r="K16" s="21">
        <f>IF('Midlands Chart'!$L$44='Midlands data'!A16,J16,0)</f>
        <v>0</v>
      </c>
    </row>
    <row r="17" spans="1:12" x14ac:dyDescent="0.2">
      <c r="A17" s="29" t="s">
        <v>43</v>
      </c>
      <c r="B17" s="29">
        <v>686</v>
      </c>
      <c r="C17" s="30">
        <v>112980.34</v>
      </c>
      <c r="D17" s="30">
        <v>155.99</v>
      </c>
      <c r="E17" s="29">
        <v>675</v>
      </c>
      <c r="F17" s="30">
        <v>52231.51</v>
      </c>
      <c r="G17" s="30">
        <v>72.12</v>
      </c>
      <c r="H17" s="20">
        <f t="shared" si="0"/>
        <v>1361</v>
      </c>
      <c r="I17" s="21">
        <f t="shared" si="1"/>
        <v>165211.85</v>
      </c>
      <c r="J17" s="21">
        <f t="shared" si="2"/>
        <v>228.11</v>
      </c>
      <c r="K17" s="21">
        <f>IF('Midlands Chart'!$L$44='Midlands data'!A17,J17,0)</f>
        <v>0</v>
      </c>
    </row>
    <row r="18" spans="1:12" x14ac:dyDescent="0.2">
      <c r="A18" s="29" t="s">
        <v>85</v>
      </c>
      <c r="B18" s="29">
        <v>282</v>
      </c>
      <c r="C18" s="30">
        <v>42932.9</v>
      </c>
      <c r="D18" s="30">
        <v>150.76</v>
      </c>
      <c r="E18" s="29">
        <v>375</v>
      </c>
      <c r="F18" s="30">
        <v>22505.91</v>
      </c>
      <c r="G18" s="30">
        <v>79.03</v>
      </c>
      <c r="H18" s="20">
        <f t="shared" si="0"/>
        <v>657</v>
      </c>
      <c r="I18" s="21">
        <f t="shared" si="1"/>
        <v>65438.81</v>
      </c>
      <c r="J18" s="21">
        <f t="shared" si="2"/>
        <v>229.79</v>
      </c>
      <c r="K18" s="21">
        <f>IF('Midlands Chart'!$L$44='Midlands data'!A18,J18,0)</f>
        <v>0</v>
      </c>
    </row>
    <row r="19" spans="1:12" x14ac:dyDescent="0.2">
      <c r="A19" s="29" t="s">
        <v>73</v>
      </c>
      <c r="B19" s="29">
        <v>218</v>
      </c>
      <c r="C19" s="30">
        <v>31116.84</v>
      </c>
      <c r="D19" s="30">
        <v>132.49</v>
      </c>
      <c r="E19" s="29">
        <v>269</v>
      </c>
      <c r="F19" s="30">
        <v>22921.360000000001</v>
      </c>
      <c r="G19" s="30">
        <v>97.6</v>
      </c>
      <c r="H19" s="20">
        <f t="shared" si="0"/>
        <v>487</v>
      </c>
      <c r="I19" s="21">
        <f t="shared" si="1"/>
        <v>54038.2</v>
      </c>
      <c r="J19" s="21">
        <f t="shared" si="2"/>
        <v>230.09</v>
      </c>
      <c r="K19" s="21">
        <f>IF('Midlands Chart'!$L$44='Midlands data'!A19,J19,0)</f>
        <v>0</v>
      </c>
    </row>
    <row r="20" spans="1:12" x14ac:dyDescent="0.2">
      <c r="A20" s="29" t="s">
        <v>67</v>
      </c>
      <c r="B20" s="29">
        <v>598</v>
      </c>
      <c r="C20" s="30">
        <v>110857.78</v>
      </c>
      <c r="D20" s="30">
        <v>163</v>
      </c>
      <c r="E20" s="29">
        <v>670</v>
      </c>
      <c r="F20" s="30">
        <v>47551.15</v>
      </c>
      <c r="G20" s="30">
        <v>69.92</v>
      </c>
      <c r="H20" s="20">
        <f t="shared" si="0"/>
        <v>1268</v>
      </c>
      <c r="I20" s="21">
        <f t="shared" si="1"/>
        <v>158408.93</v>
      </c>
      <c r="J20" s="21">
        <f t="shared" si="2"/>
        <v>232.92000000000002</v>
      </c>
      <c r="K20" s="21">
        <f>IF('Midlands Chart'!$L$44='Midlands data'!A20,J20,0)</f>
        <v>0</v>
      </c>
    </row>
    <row r="21" spans="1:12" x14ac:dyDescent="0.2">
      <c r="A21" s="29" t="s">
        <v>56</v>
      </c>
      <c r="B21" s="29">
        <v>171</v>
      </c>
      <c r="C21" s="30">
        <v>18782.650000000001</v>
      </c>
      <c r="D21" s="30">
        <v>180.6</v>
      </c>
      <c r="E21" s="29">
        <v>88</v>
      </c>
      <c r="F21" s="30">
        <v>5886.95</v>
      </c>
      <c r="G21" s="30">
        <v>56.61</v>
      </c>
      <c r="H21" s="20">
        <f t="shared" si="0"/>
        <v>259</v>
      </c>
      <c r="I21" s="21">
        <f t="shared" si="1"/>
        <v>24669.600000000002</v>
      </c>
      <c r="J21" s="21">
        <f t="shared" si="2"/>
        <v>237.20999999999998</v>
      </c>
      <c r="K21" s="21">
        <f>IF('Midlands Chart'!$L$44='Midlands data'!A21,J21,0)</f>
        <v>0</v>
      </c>
    </row>
    <row r="22" spans="1:12" x14ac:dyDescent="0.2">
      <c r="A22" s="29" t="s">
        <v>71</v>
      </c>
      <c r="B22" s="29">
        <v>207</v>
      </c>
      <c r="C22" s="30">
        <v>26955.59</v>
      </c>
      <c r="D22" s="30">
        <v>155.4</v>
      </c>
      <c r="E22" s="29">
        <v>236</v>
      </c>
      <c r="F22" s="30">
        <v>15725.68</v>
      </c>
      <c r="G22" s="30">
        <v>90.66</v>
      </c>
      <c r="H22" s="20">
        <f t="shared" si="0"/>
        <v>443</v>
      </c>
      <c r="I22" s="21">
        <f t="shared" si="1"/>
        <v>42681.270000000004</v>
      </c>
      <c r="J22" s="21">
        <f t="shared" si="2"/>
        <v>246.06</v>
      </c>
      <c r="K22" s="21">
        <f>IF('Midlands Chart'!$L$44='Midlands data'!A22,J22,0)</f>
        <v>0</v>
      </c>
    </row>
    <row r="23" spans="1:12" x14ac:dyDescent="0.2">
      <c r="A23" s="29" t="s">
        <v>52</v>
      </c>
      <c r="B23" s="29">
        <v>249</v>
      </c>
      <c r="C23" s="30">
        <v>47940.71</v>
      </c>
      <c r="D23" s="30">
        <v>145.43</v>
      </c>
      <c r="E23" s="29">
        <v>469</v>
      </c>
      <c r="F23" s="30">
        <v>33483.82</v>
      </c>
      <c r="G23" s="30">
        <v>101.58</v>
      </c>
      <c r="H23" s="20">
        <f t="shared" si="0"/>
        <v>718</v>
      </c>
      <c r="I23" s="21">
        <f t="shared" si="1"/>
        <v>81424.53</v>
      </c>
      <c r="J23" s="21">
        <f t="shared" si="2"/>
        <v>247.01</v>
      </c>
      <c r="K23" s="21">
        <f>IF('Midlands Chart'!$L$44='Midlands data'!A23,J23,0)</f>
        <v>0</v>
      </c>
    </row>
    <row r="24" spans="1:12" x14ac:dyDescent="0.2">
      <c r="A24" s="29" t="s">
        <v>48</v>
      </c>
      <c r="B24" s="29">
        <v>56</v>
      </c>
      <c r="C24" s="30">
        <v>12121.22</v>
      </c>
      <c r="D24" s="30">
        <v>156.11000000000001</v>
      </c>
      <c r="E24" s="29">
        <v>103</v>
      </c>
      <c r="F24" s="30">
        <v>7120.53</v>
      </c>
      <c r="G24" s="30">
        <v>91.71</v>
      </c>
      <c r="H24" s="20">
        <f t="shared" si="0"/>
        <v>159</v>
      </c>
      <c r="I24" s="21">
        <f t="shared" si="1"/>
        <v>19241.75</v>
      </c>
      <c r="J24" s="21">
        <f t="shared" si="2"/>
        <v>247.82</v>
      </c>
      <c r="K24" s="21">
        <f>IF('Midlands Chart'!$L$44='Midlands data'!A24,J24,0)</f>
        <v>0</v>
      </c>
    </row>
    <row r="25" spans="1:12" x14ac:dyDescent="0.2">
      <c r="A25" s="29" t="s">
        <v>95</v>
      </c>
      <c r="B25" s="29">
        <v>227</v>
      </c>
      <c r="C25" s="30">
        <v>31061.45</v>
      </c>
      <c r="D25" s="30">
        <v>162.66999999999999</v>
      </c>
      <c r="E25" s="29">
        <v>185</v>
      </c>
      <c r="F25" s="30">
        <v>16561.52</v>
      </c>
      <c r="G25" s="30">
        <v>86.73</v>
      </c>
      <c r="H25" s="20">
        <f t="shared" si="0"/>
        <v>412</v>
      </c>
      <c r="I25" s="21">
        <f t="shared" si="1"/>
        <v>47622.97</v>
      </c>
      <c r="J25" s="21">
        <f t="shared" si="2"/>
        <v>249.39999999999998</v>
      </c>
      <c r="K25" s="21">
        <f>IF('Midlands Chart'!$L$44='Midlands data'!A25,J25,0)</f>
        <v>0</v>
      </c>
    </row>
    <row r="26" spans="1:12" x14ac:dyDescent="0.2">
      <c r="A26" s="29" t="s">
        <v>77</v>
      </c>
      <c r="B26" s="29">
        <v>149</v>
      </c>
      <c r="C26" s="30">
        <v>29276.240000000002</v>
      </c>
      <c r="D26" s="30">
        <v>164.9</v>
      </c>
      <c r="E26" s="29">
        <v>249</v>
      </c>
      <c r="F26" s="30">
        <v>15882.97</v>
      </c>
      <c r="G26" s="30">
        <v>89.46</v>
      </c>
      <c r="H26" s="20">
        <f t="shared" si="0"/>
        <v>398</v>
      </c>
      <c r="I26" s="21">
        <f t="shared" si="1"/>
        <v>45159.21</v>
      </c>
      <c r="J26" s="21">
        <f t="shared" si="2"/>
        <v>254.36</v>
      </c>
      <c r="K26" s="21">
        <f>IF('Midlands Chart'!$L$44='Midlands data'!A26,J26,0)</f>
        <v>0</v>
      </c>
    </row>
    <row r="27" spans="1:12" x14ac:dyDescent="0.2">
      <c r="A27" s="29" t="s">
        <v>53</v>
      </c>
      <c r="B27" s="29">
        <v>162</v>
      </c>
      <c r="C27" s="30">
        <v>24147.31</v>
      </c>
      <c r="D27" s="30">
        <v>170.99</v>
      </c>
      <c r="E27" s="29">
        <v>153</v>
      </c>
      <c r="F27" s="30">
        <v>12208.82</v>
      </c>
      <c r="G27" s="30">
        <v>86.45</v>
      </c>
      <c r="H27" s="20">
        <f t="shared" si="0"/>
        <v>315</v>
      </c>
      <c r="I27" s="21">
        <f t="shared" si="1"/>
        <v>36356.130000000005</v>
      </c>
      <c r="J27" s="21">
        <f t="shared" si="2"/>
        <v>257.44</v>
      </c>
      <c r="K27" s="21">
        <f>IF('Midlands Chart'!$L$44='Midlands data'!A27,J27,0)</f>
        <v>0</v>
      </c>
    </row>
    <row r="28" spans="1:12" x14ac:dyDescent="0.2">
      <c r="A28" s="29" t="s">
        <v>78</v>
      </c>
      <c r="B28" s="29">
        <v>97</v>
      </c>
      <c r="C28" s="30">
        <v>21591.88</v>
      </c>
      <c r="D28" s="30">
        <v>171.02</v>
      </c>
      <c r="E28" s="29">
        <v>153</v>
      </c>
      <c r="F28" s="30">
        <v>11689.69</v>
      </c>
      <c r="G28" s="30">
        <v>92.59</v>
      </c>
      <c r="H28" s="20">
        <f t="shared" si="0"/>
        <v>250</v>
      </c>
      <c r="I28" s="21">
        <f t="shared" si="1"/>
        <v>33281.57</v>
      </c>
      <c r="J28" s="21">
        <f t="shared" si="2"/>
        <v>263.61</v>
      </c>
      <c r="K28" s="21">
        <f>IF('Midlands Chart'!$L$44='Midlands data'!A28,J28,0)</f>
        <v>0</v>
      </c>
    </row>
    <row r="29" spans="1:12" x14ac:dyDescent="0.2">
      <c r="A29" s="29" t="s">
        <v>101</v>
      </c>
      <c r="B29" s="29">
        <v>136</v>
      </c>
      <c r="C29" s="30">
        <v>20826.29</v>
      </c>
      <c r="D29" s="30">
        <v>179.8</v>
      </c>
      <c r="E29" s="29">
        <v>172</v>
      </c>
      <c r="F29" s="30">
        <v>10454.81</v>
      </c>
      <c r="G29" s="30">
        <v>90.26</v>
      </c>
      <c r="H29" s="20">
        <f t="shared" si="0"/>
        <v>308</v>
      </c>
      <c r="I29" s="21">
        <f t="shared" si="1"/>
        <v>31281.1</v>
      </c>
      <c r="J29" s="21">
        <f t="shared" si="2"/>
        <v>270.06</v>
      </c>
      <c r="K29" s="21">
        <f>IF('Midlands Chart'!$L$44='Midlands data'!A29,J29,0)</f>
        <v>0</v>
      </c>
      <c r="L29" s="18"/>
    </row>
    <row r="30" spans="1:12" x14ac:dyDescent="0.2">
      <c r="A30" s="29" t="s">
        <v>54</v>
      </c>
      <c r="B30" s="29">
        <v>88</v>
      </c>
      <c r="C30" s="30">
        <v>22478.38</v>
      </c>
      <c r="D30" s="30">
        <v>230.46</v>
      </c>
      <c r="E30" s="29">
        <v>89</v>
      </c>
      <c r="F30" s="30">
        <v>5178.25</v>
      </c>
      <c r="G30" s="30">
        <v>53.09</v>
      </c>
      <c r="H30" s="20">
        <f t="shared" si="0"/>
        <v>177</v>
      </c>
      <c r="I30" s="21">
        <f t="shared" si="1"/>
        <v>27656.63</v>
      </c>
      <c r="J30" s="21">
        <f t="shared" si="2"/>
        <v>283.55</v>
      </c>
      <c r="K30" s="21">
        <f>IF('Midlands Chart'!$L$44='Midlands data'!A30,J30,0)</f>
        <v>0</v>
      </c>
    </row>
    <row r="31" spans="1:12" x14ac:dyDescent="0.2">
      <c r="A31" s="29" t="s">
        <v>88</v>
      </c>
      <c r="B31" s="29">
        <v>218</v>
      </c>
      <c r="C31" s="30">
        <v>37260.730000000003</v>
      </c>
      <c r="D31" s="30">
        <v>198.14</v>
      </c>
      <c r="E31" s="29">
        <v>232</v>
      </c>
      <c r="F31" s="30">
        <v>16190.88</v>
      </c>
      <c r="G31" s="30">
        <v>86.1</v>
      </c>
      <c r="H31" s="20">
        <f t="shared" si="0"/>
        <v>450</v>
      </c>
      <c r="I31" s="21">
        <f t="shared" si="1"/>
        <v>53451.61</v>
      </c>
      <c r="J31" s="21">
        <f t="shared" si="2"/>
        <v>284.24</v>
      </c>
      <c r="K31" s="21">
        <f>IF('Midlands Chart'!$L$44='Midlands data'!A31,J31,0)</f>
        <v>0</v>
      </c>
    </row>
    <row r="32" spans="1:12" x14ac:dyDescent="0.2">
      <c r="A32" s="29" t="s">
        <v>49</v>
      </c>
      <c r="B32" s="29">
        <v>762</v>
      </c>
      <c r="C32" s="30">
        <v>113757.67</v>
      </c>
      <c r="D32" s="30">
        <v>221.93</v>
      </c>
      <c r="E32" s="29">
        <v>508</v>
      </c>
      <c r="F32" s="30">
        <v>32506.06</v>
      </c>
      <c r="G32" s="30">
        <v>63.42</v>
      </c>
      <c r="H32" s="20">
        <f t="shared" si="0"/>
        <v>1270</v>
      </c>
      <c r="I32" s="21">
        <f t="shared" si="1"/>
        <v>146263.73000000001</v>
      </c>
      <c r="J32" s="21">
        <f t="shared" si="2"/>
        <v>285.35000000000002</v>
      </c>
      <c r="K32" s="21">
        <f>IF('Midlands Chart'!$L$44='Midlands data'!A32,J32,0)</f>
        <v>0</v>
      </c>
    </row>
    <row r="33" spans="1:11" x14ac:dyDescent="0.2">
      <c r="A33" s="29" t="s">
        <v>42</v>
      </c>
      <c r="B33" s="29">
        <v>638</v>
      </c>
      <c r="C33" s="30">
        <v>85550.8</v>
      </c>
      <c r="D33" s="30">
        <v>179.82</v>
      </c>
      <c r="E33" s="29">
        <v>799</v>
      </c>
      <c r="F33" s="30">
        <v>52660.34</v>
      </c>
      <c r="G33" s="30">
        <v>110.69</v>
      </c>
      <c r="H33" s="20">
        <f t="shared" si="0"/>
        <v>1437</v>
      </c>
      <c r="I33" s="21">
        <f t="shared" si="1"/>
        <v>138211.14000000001</v>
      </c>
      <c r="J33" s="21">
        <f t="shared" si="2"/>
        <v>290.51</v>
      </c>
      <c r="K33" s="21">
        <f>IF('Midlands Chart'!$L$44='Midlands data'!A33,J33,0)</f>
        <v>0</v>
      </c>
    </row>
    <row r="34" spans="1:11" x14ac:dyDescent="0.2">
      <c r="A34" s="29" t="s">
        <v>99</v>
      </c>
      <c r="B34" s="29">
        <v>434</v>
      </c>
      <c r="C34" s="30">
        <v>49961.21</v>
      </c>
      <c r="D34" s="30">
        <v>199.81</v>
      </c>
      <c r="E34" s="29">
        <v>314</v>
      </c>
      <c r="F34" s="30">
        <v>23557.09</v>
      </c>
      <c r="G34" s="30">
        <v>94.21</v>
      </c>
      <c r="H34" s="20">
        <f t="shared" si="0"/>
        <v>748</v>
      </c>
      <c r="I34" s="21">
        <f t="shared" si="1"/>
        <v>73518.3</v>
      </c>
      <c r="J34" s="21">
        <f t="shared" si="2"/>
        <v>294.02</v>
      </c>
      <c r="K34" s="21">
        <f>IF('Midlands Chart'!$L$44='Midlands data'!A34,J34,0)</f>
        <v>0</v>
      </c>
    </row>
    <row r="35" spans="1:11" x14ac:dyDescent="0.2">
      <c r="A35" s="29" t="s">
        <v>92</v>
      </c>
      <c r="B35" s="29">
        <v>304</v>
      </c>
      <c r="C35" s="30">
        <v>41119.980000000003</v>
      </c>
      <c r="D35" s="30">
        <v>222.17</v>
      </c>
      <c r="E35" s="29">
        <v>222</v>
      </c>
      <c r="F35" s="30">
        <v>14043</v>
      </c>
      <c r="G35" s="30">
        <v>75.87</v>
      </c>
      <c r="H35" s="20">
        <f t="shared" ref="H35:H63" si="3">B35+E35</f>
        <v>526</v>
      </c>
      <c r="I35" s="21">
        <f t="shared" ref="I35:I63" si="4">C35+F35</f>
        <v>55162.98</v>
      </c>
      <c r="J35" s="21">
        <f t="shared" ref="J35:J63" si="5">D35+G35</f>
        <v>298.03999999999996</v>
      </c>
      <c r="K35" s="21">
        <f>IF('Midlands Chart'!$L$44='Midlands data'!A35,J35,0)</f>
        <v>0</v>
      </c>
    </row>
    <row r="36" spans="1:11" x14ac:dyDescent="0.2">
      <c r="A36" s="29" t="s">
        <v>96</v>
      </c>
      <c r="B36" s="29">
        <v>592</v>
      </c>
      <c r="C36" s="30">
        <v>63699.1</v>
      </c>
      <c r="D36" s="30">
        <v>204.73</v>
      </c>
      <c r="E36" s="29">
        <v>429</v>
      </c>
      <c r="F36" s="30">
        <v>29687.34</v>
      </c>
      <c r="G36" s="30">
        <v>95.42</v>
      </c>
      <c r="H36" s="32">
        <f t="shared" si="3"/>
        <v>1021</v>
      </c>
      <c r="I36" s="33">
        <f t="shared" si="4"/>
        <v>93386.44</v>
      </c>
      <c r="J36" s="33">
        <f t="shared" si="5"/>
        <v>300.14999999999998</v>
      </c>
      <c r="K36" s="21">
        <f>IF('Midlands Chart'!$L$44='Midlands data'!A36,J36,0)</f>
        <v>0</v>
      </c>
    </row>
    <row r="37" spans="1:11" x14ac:dyDescent="0.2">
      <c r="A37" s="29" t="s">
        <v>87</v>
      </c>
      <c r="B37" s="29">
        <v>448</v>
      </c>
      <c r="C37" s="30">
        <v>68350.48</v>
      </c>
      <c r="D37" s="30">
        <v>220.78</v>
      </c>
      <c r="E37" s="29">
        <v>400</v>
      </c>
      <c r="F37" s="30">
        <v>25420.49</v>
      </c>
      <c r="G37" s="30">
        <v>82.11</v>
      </c>
      <c r="H37" s="20">
        <f t="shared" si="3"/>
        <v>848</v>
      </c>
      <c r="I37" s="21">
        <f t="shared" si="4"/>
        <v>93770.97</v>
      </c>
      <c r="J37" s="21">
        <f t="shared" si="5"/>
        <v>302.89</v>
      </c>
      <c r="K37" s="21">
        <f>IF('Midlands Chart'!$L$44='Midlands data'!A37,J37,0)</f>
        <v>0</v>
      </c>
    </row>
    <row r="38" spans="1:11" x14ac:dyDescent="0.2">
      <c r="A38" s="29" t="s">
        <v>80</v>
      </c>
      <c r="B38" s="29">
        <v>262</v>
      </c>
      <c r="C38" s="30">
        <v>42408.62</v>
      </c>
      <c r="D38" s="30">
        <v>194.92</v>
      </c>
      <c r="E38" s="29">
        <v>359</v>
      </c>
      <c r="F38" s="30">
        <v>24083.08</v>
      </c>
      <c r="G38" s="30">
        <v>110.69</v>
      </c>
      <c r="H38" s="20">
        <f t="shared" si="3"/>
        <v>621</v>
      </c>
      <c r="I38" s="21">
        <f t="shared" si="4"/>
        <v>66491.700000000012</v>
      </c>
      <c r="J38" s="21">
        <f t="shared" si="5"/>
        <v>305.61</v>
      </c>
      <c r="K38" s="21">
        <f>IF('Midlands Chart'!$L$44='Midlands data'!A38,J38,0)</f>
        <v>0</v>
      </c>
    </row>
    <row r="39" spans="1:11" x14ac:dyDescent="0.2">
      <c r="A39" s="29" t="s">
        <v>98</v>
      </c>
      <c r="B39" s="29">
        <v>230</v>
      </c>
      <c r="C39" s="30">
        <v>38768.050000000003</v>
      </c>
      <c r="D39" s="30">
        <v>221.38</v>
      </c>
      <c r="E39" s="29">
        <v>210</v>
      </c>
      <c r="F39" s="30">
        <v>15137.73</v>
      </c>
      <c r="G39" s="30">
        <v>86.44</v>
      </c>
      <c r="H39" s="20">
        <f t="shared" si="3"/>
        <v>440</v>
      </c>
      <c r="I39" s="21">
        <f t="shared" si="4"/>
        <v>53905.78</v>
      </c>
      <c r="J39" s="21">
        <f t="shared" si="5"/>
        <v>307.82</v>
      </c>
      <c r="K39" s="21">
        <f>IF('Midlands Chart'!$L$44='Midlands data'!A39,J39,0)</f>
        <v>0</v>
      </c>
    </row>
    <row r="40" spans="1:11" x14ac:dyDescent="0.2">
      <c r="A40" s="29" t="s">
        <v>51</v>
      </c>
      <c r="B40" s="31">
        <v>1226</v>
      </c>
      <c r="C40" s="30">
        <v>133049.20000000001</v>
      </c>
      <c r="D40" s="30">
        <v>223.19</v>
      </c>
      <c r="E40" s="29">
        <v>784</v>
      </c>
      <c r="F40" s="30">
        <v>54231.15</v>
      </c>
      <c r="G40" s="30">
        <v>90.97</v>
      </c>
      <c r="H40" s="20">
        <f t="shared" si="3"/>
        <v>2010</v>
      </c>
      <c r="I40" s="21">
        <f t="shared" si="4"/>
        <v>187280.35</v>
      </c>
      <c r="J40" s="21">
        <f t="shared" si="5"/>
        <v>314.15999999999997</v>
      </c>
      <c r="K40" s="21">
        <f>IF('Midlands Chart'!$L$44='Midlands data'!A40,J40,0)</f>
        <v>0</v>
      </c>
    </row>
    <row r="41" spans="1:11" x14ac:dyDescent="0.2">
      <c r="A41" s="29" t="s">
        <v>75</v>
      </c>
      <c r="B41" s="29">
        <v>196</v>
      </c>
      <c r="C41" s="30">
        <v>37832.160000000003</v>
      </c>
      <c r="D41" s="30">
        <v>249.22</v>
      </c>
      <c r="E41" s="29">
        <v>171</v>
      </c>
      <c r="F41" s="30">
        <v>10475.709999999999</v>
      </c>
      <c r="G41" s="30">
        <v>69.010000000000005</v>
      </c>
      <c r="H41" s="20">
        <f t="shared" si="3"/>
        <v>367</v>
      </c>
      <c r="I41" s="21">
        <f t="shared" si="4"/>
        <v>48307.87</v>
      </c>
      <c r="J41" s="21">
        <f t="shared" si="5"/>
        <v>318.23</v>
      </c>
      <c r="K41" s="21">
        <f>IF('Midlands Chart'!$L$44='Midlands data'!A41,J41,0)</f>
        <v>0</v>
      </c>
    </row>
    <row r="42" spans="1:11" x14ac:dyDescent="0.2">
      <c r="A42" s="29" t="s">
        <v>47</v>
      </c>
      <c r="B42" s="29">
        <v>224</v>
      </c>
      <c r="C42" s="30">
        <v>42751.57</v>
      </c>
      <c r="D42" s="30">
        <v>231.35</v>
      </c>
      <c r="E42" s="29">
        <v>263</v>
      </c>
      <c r="F42" s="30">
        <v>18573.28</v>
      </c>
      <c r="G42" s="30">
        <v>100.51</v>
      </c>
      <c r="H42" s="20">
        <f t="shared" si="3"/>
        <v>487</v>
      </c>
      <c r="I42" s="21">
        <f t="shared" si="4"/>
        <v>61324.85</v>
      </c>
      <c r="J42" s="21">
        <f t="shared" si="5"/>
        <v>331.86</v>
      </c>
      <c r="K42" s="21">
        <f>IF('Midlands Chart'!$L$44='Midlands data'!A42,J42,0)</f>
        <v>0</v>
      </c>
    </row>
    <row r="43" spans="1:11" x14ac:dyDescent="0.2">
      <c r="A43" s="29" t="s">
        <v>91</v>
      </c>
      <c r="B43" s="29">
        <v>503</v>
      </c>
      <c r="C43" s="30">
        <v>75575.61</v>
      </c>
      <c r="D43" s="30">
        <v>260.64</v>
      </c>
      <c r="E43" s="29">
        <v>310</v>
      </c>
      <c r="F43" s="30">
        <v>20877.12</v>
      </c>
      <c r="G43" s="30">
        <v>72</v>
      </c>
      <c r="H43" s="20">
        <f t="shared" si="3"/>
        <v>813</v>
      </c>
      <c r="I43" s="21">
        <f t="shared" si="4"/>
        <v>96452.73</v>
      </c>
      <c r="J43" s="21">
        <f t="shared" si="5"/>
        <v>332.64</v>
      </c>
      <c r="K43" s="21">
        <f>IF('Midlands Chart'!$L$44='Midlands data'!A43,J43,0)</f>
        <v>0</v>
      </c>
    </row>
    <row r="44" spans="1:11" x14ac:dyDescent="0.2">
      <c r="A44" s="29" t="s">
        <v>82</v>
      </c>
      <c r="B44" s="29">
        <v>440</v>
      </c>
      <c r="C44" s="30">
        <v>65739.839999999997</v>
      </c>
      <c r="D44" s="30">
        <v>263.95</v>
      </c>
      <c r="E44" s="29">
        <v>268</v>
      </c>
      <c r="F44" s="30">
        <v>19254.93</v>
      </c>
      <c r="G44" s="30">
        <v>77.31</v>
      </c>
      <c r="H44" s="20">
        <f t="shared" si="3"/>
        <v>708</v>
      </c>
      <c r="I44" s="21">
        <f t="shared" si="4"/>
        <v>84994.76999999999</v>
      </c>
      <c r="J44" s="21">
        <f t="shared" si="5"/>
        <v>341.26</v>
      </c>
      <c r="K44" s="21">
        <f>IF('Midlands Chart'!$L$44='Midlands data'!A44,J44,0)</f>
        <v>0</v>
      </c>
    </row>
    <row r="45" spans="1:11" x14ac:dyDescent="0.2">
      <c r="A45" s="29" t="s">
        <v>79</v>
      </c>
      <c r="B45" s="29">
        <v>904</v>
      </c>
      <c r="C45" s="30">
        <v>135610.85</v>
      </c>
      <c r="D45" s="30">
        <v>238.94</v>
      </c>
      <c r="E45" s="29">
        <v>857</v>
      </c>
      <c r="F45" s="30">
        <v>62545.37</v>
      </c>
      <c r="G45" s="30">
        <v>110.2</v>
      </c>
      <c r="H45" s="20">
        <f t="shared" si="3"/>
        <v>1761</v>
      </c>
      <c r="I45" s="21">
        <f t="shared" si="4"/>
        <v>198156.22</v>
      </c>
      <c r="J45" s="21">
        <f t="shared" si="5"/>
        <v>349.14</v>
      </c>
      <c r="K45" s="21">
        <f>IF('Midlands Chart'!$L$44='Midlands data'!A45,J45,0)</f>
        <v>0</v>
      </c>
    </row>
    <row r="46" spans="1:11" x14ac:dyDescent="0.2">
      <c r="A46" s="29" t="s">
        <v>81</v>
      </c>
      <c r="B46" s="29">
        <v>456</v>
      </c>
      <c r="C46" s="30">
        <v>84307.08</v>
      </c>
      <c r="D46" s="30">
        <v>273.23</v>
      </c>
      <c r="E46" s="29">
        <v>347</v>
      </c>
      <c r="F46" s="30">
        <v>24248.82</v>
      </c>
      <c r="G46" s="30">
        <v>78.59</v>
      </c>
      <c r="H46" s="20">
        <f t="shared" si="3"/>
        <v>803</v>
      </c>
      <c r="I46" s="21">
        <f t="shared" si="4"/>
        <v>108555.9</v>
      </c>
      <c r="J46" s="21">
        <f t="shared" si="5"/>
        <v>351.82000000000005</v>
      </c>
      <c r="K46" s="21">
        <f>IF('Midlands Chart'!$L$44='Midlands data'!A46,J46,0)</f>
        <v>0</v>
      </c>
    </row>
    <row r="47" spans="1:11" x14ac:dyDescent="0.2">
      <c r="A47" s="29" t="s">
        <v>66</v>
      </c>
      <c r="B47" s="29">
        <v>255</v>
      </c>
      <c r="C47" s="30">
        <v>64844.06</v>
      </c>
      <c r="D47" s="30">
        <v>221.73</v>
      </c>
      <c r="E47" s="29">
        <v>569</v>
      </c>
      <c r="F47" s="30">
        <v>43439.99</v>
      </c>
      <c r="G47" s="30">
        <v>148.54</v>
      </c>
      <c r="H47" s="20">
        <f t="shared" si="3"/>
        <v>824</v>
      </c>
      <c r="I47" s="21">
        <f t="shared" si="4"/>
        <v>108284.04999999999</v>
      </c>
      <c r="J47" s="21">
        <f t="shared" si="5"/>
        <v>370.27</v>
      </c>
      <c r="K47" s="21">
        <f>IF('Midlands Chart'!$L$44='Midlands data'!A47,J47,0)</f>
        <v>0</v>
      </c>
    </row>
    <row r="48" spans="1:11" x14ac:dyDescent="0.2">
      <c r="A48" s="29" t="s">
        <v>72</v>
      </c>
      <c r="B48" s="29">
        <v>349</v>
      </c>
      <c r="C48" s="30">
        <v>66369.679999999993</v>
      </c>
      <c r="D48" s="30">
        <v>303.98</v>
      </c>
      <c r="E48" s="29">
        <v>247</v>
      </c>
      <c r="F48" s="30">
        <v>17555.150000000001</v>
      </c>
      <c r="G48" s="30">
        <v>80.41</v>
      </c>
      <c r="H48" s="20">
        <f t="shared" si="3"/>
        <v>596</v>
      </c>
      <c r="I48" s="21">
        <f t="shared" si="4"/>
        <v>83924.829999999987</v>
      </c>
      <c r="J48" s="21">
        <f t="shared" si="5"/>
        <v>384.39</v>
      </c>
      <c r="K48" s="21">
        <f>IF('Midlands Chart'!$L$44='Midlands data'!A48,J48,0)</f>
        <v>0</v>
      </c>
    </row>
    <row r="49" spans="1:12" x14ac:dyDescent="0.2">
      <c r="A49" s="29" t="s">
        <v>65</v>
      </c>
      <c r="B49" s="29">
        <v>621</v>
      </c>
      <c r="C49" s="30">
        <v>83641.66</v>
      </c>
      <c r="D49" s="30">
        <v>214.43</v>
      </c>
      <c r="E49" s="29">
        <v>838</v>
      </c>
      <c r="F49" s="30">
        <v>66557.8</v>
      </c>
      <c r="G49" s="30">
        <v>170.63</v>
      </c>
      <c r="H49" s="20">
        <f t="shared" si="3"/>
        <v>1459</v>
      </c>
      <c r="I49" s="21">
        <f t="shared" si="4"/>
        <v>150199.46000000002</v>
      </c>
      <c r="J49" s="21">
        <f t="shared" si="5"/>
        <v>385.06</v>
      </c>
      <c r="K49" s="21">
        <f>IF('Midlands Chart'!$L$44='Midlands data'!A49,J49,0)</f>
        <v>0</v>
      </c>
    </row>
    <row r="50" spans="1:12" x14ac:dyDescent="0.2">
      <c r="A50" s="29" t="s">
        <v>63</v>
      </c>
      <c r="B50" s="29">
        <v>362</v>
      </c>
      <c r="C50" s="30">
        <v>65499.94</v>
      </c>
      <c r="D50" s="30">
        <v>281.69</v>
      </c>
      <c r="E50" s="29">
        <v>355</v>
      </c>
      <c r="F50" s="30">
        <v>26443.24</v>
      </c>
      <c r="G50" s="30">
        <v>113.72</v>
      </c>
      <c r="H50" s="20">
        <f t="shared" si="3"/>
        <v>717</v>
      </c>
      <c r="I50" s="21">
        <f t="shared" si="4"/>
        <v>91943.180000000008</v>
      </c>
      <c r="J50" s="21">
        <f t="shared" si="5"/>
        <v>395.40999999999997</v>
      </c>
      <c r="K50" s="21">
        <f>IF('Midlands Chart'!$L$44='Midlands data'!A50,J50,0)</f>
        <v>0</v>
      </c>
    </row>
    <row r="51" spans="1:12" x14ac:dyDescent="0.2">
      <c r="A51" s="29" t="s">
        <v>50</v>
      </c>
      <c r="B51" s="29">
        <v>439</v>
      </c>
      <c r="C51" s="30">
        <v>67013.08</v>
      </c>
      <c r="D51" s="30">
        <v>210.09</v>
      </c>
      <c r="E51" s="29">
        <v>998</v>
      </c>
      <c r="F51" s="30">
        <v>60634.62</v>
      </c>
      <c r="G51" s="30">
        <v>190.1</v>
      </c>
      <c r="H51" s="20">
        <f t="shared" si="3"/>
        <v>1437</v>
      </c>
      <c r="I51" s="21">
        <f t="shared" si="4"/>
        <v>127647.70000000001</v>
      </c>
      <c r="J51" s="21">
        <f t="shared" si="5"/>
        <v>400.19</v>
      </c>
      <c r="K51" s="21">
        <f>IF('Midlands Chart'!$L$44='Midlands data'!A51,J51,0)</f>
        <v>0</v>
      </c>
    </row>
    <row r="52" spans="1:12" x14ac:dyDescent="0.2">
      <c r="A52" s="29" t="s">
        <v>70</v>
      </c>
      <c r="B52" s="29">
        <v>729</v>
      </c>
      <c r="C52" s="30">
        <v>104206.49</v>
      </c>
      <c r="D52" s="30">
        <v>298.89</v>
      </c>
      <c r="E52" s="29">
        <v>604</v>
      </c>
      <c r="F52" s="30">
        <v>39698.51</v>
      </c>
      <c r="G52" s="30">
        <v>113.86</v>
      </c>
      <c r="H52" s="20">
        <f t="shared" si="3"/>
        <v>1333</v>
      </c>
      <c r="I52" s="21">
        <f t="shared" si="4"/>
        <v>143905</v>
      </c>
      <c r="J52" s="21">
        <f t="shared" si="5"/>
        <v>412.75</v>
      </c>
      <c r="K52" s="21">
        <f>IF('Midlands Chart'!$L$44='Midlands data'!A52,J52,0)</f>
        <v>0</v>
      </c>
    </row>
    <row r="53" spans="1:12" x14ac:dyDescent="0.2">
      <c r="A53" s="29" t="s">
        <v>41</v>
      </c>
      <c r="B53" s="29">
        <v>806</v>
      </c>
      <c r="C53" s="30">
        <v>88588.66</v>
      </c>
      <c r="D53" s="30">
        <v>318.97000000000003</v>
      </c>
      <c r="E53" s="29">
        <v>397</v>
      </c>
      <c r="F53" s="30">
        <v>29463.84</v>
      </c>
      <c r="G53" s="30">
        <v>106.09</v>
      </c>
      <c r="H53" s="20">
        <f t="shared" si="3"/>
        <v>1203</v>
      </c>
      <c r="I53" s="21">
        <f t="shared" si="4"/>
        <v>118052.5</v>
      </c>
      <c r="J53" s="21">
        <f t="shared" si="5"/>
        <v>425.06000000000006</v>
      </c>
      <c r="K53" s="21">
        <f>IF('Midlands Chart'!$L$44='Midlands data'!A53,J53,0)</f>
        <v>0</v>
      </c>
      <c r="L53" s="18"/>
    </row>
    <row r="54" spans="1:12" x14ac:dyDescent="0.2">
      <c r="A54" s="29" t="s">
        <v>59</v>
      </c>
      <c r="B54" s="29">
        <v>701</v>
      </c>
      <c r="C54" s="30">
        <v>145376.59</v>
      </c>
      <c r="D54" s="30">
        <v>358.22</v>
      </c>
      <c r="E54" s="29">
        <v>478</v>
      </c>
      <c r="F54" s="30">
        <v>33370.019999999997</v>
      </c>
      <c r="G54" s="30">
        <v>82.23</v>
      </c>
      <c r="H54" s="20">
        <f t="shared" si="3"/>
        <v>1179</v>
      </c>
      <c r="I54" s="21">
        <f t="shared" si="4"/>
        <v>178746.61</v>
      </c>
      <c r="J54" s="21">
        <f t="shared" si="5"/>
        <v>440.45000000000005</v>
      </c>
      <c r="K54" s="21">
        <f>IF('Midlands Chart'!$L$44='Midlands data'!A54,J54,0)</f>
        <v>0</v>
      </c>
    </row>
    <row r="55" spans="1:12" x14ac:dyDescent="0.2">
      <c r="A55" s="29" t="s">
        <v>94</v>
      </c>
      <c r="B55" s="29">
        <v>486</v>
      </c>
      <c r="C55" s="30">
        <v>84237.66</v>
      </c>
      <c r="D55" s="30">
        <v>296.11</v>
      </c>
      <c r="E55" s="29">
        <v>675</v>
      </c>
      <c r="F55" s="30">
        <v>46092.21</v>
      </c>
      <c r="G55" s="30">
        <v>162.02000000000001</v>
      </c>
      <c r="H55" s="20">
        <f t="shared" si="3"/>
        <v>1161</v>
      </c>
      <c r="I55" s="21">
        <f t="shared" si="4"/>
        <v>130329.87</v>
      </c>
      <c r="J55" s="21">
        <f t="shared" si="5"/>
        <v>458.13</v>
      </c>
      <c r="K55" s="21">
        <f>IF('Midlands Chart'!$L$44='Midlands data'!A55,J55,0)</f>
        <v>0</v>
      </c>
    </row>
    <row r="56" spans="1:12" x14ac:dyDescent="0.2">
      <c r="A56" s="29" t="s">
        <v>46</v>
      </c>
      <c r="B56" s="29">
        <v>237</v>
      </c>
      <c r="C56" s="30">
        <v>48732.18</v>
      </c>
      <c r="D56" s="30">
        <v>367.51</v>
      </c>
      <c r="E56" s="29">
        <v>227</v>
      </c>
      <c r="F56" s="30">
        <v>13577.23</v>
      </c>
      <c r="G56" s="30">
        <v>102.39</v>
      </c>
      <c r="H56" s="20">
        <f t="shared" si="3"/>
        <v>464</v>
      </c>
      <c r="I56" s="21">
        <f t="shared" si="4"/>
        <v>62309.41</v>
      </c>
      <c r="J56" s="21">
        <f t="shared" si="5"/>
        <v>469.9</v>
      </c>
      <c r="K56" s="21">
        <f>IF('Midlands Chart'!$L$44='Midlands data'!A56,J56,0)</f>
        <v>0</v>
      </c>
    </row>
    <row r="57" spans="1:12" x14ac:dyDescent="0.2">
      <c r="A57" s="29" t="s">
        <v>93</v>
      </c>
      <c r="B57" s="29">
        <v>490</v>
      </c>
      <c r="C57" s="30">
        <v>60820.53</v>
      </c>
      <c r="D57" s="30">
        <v>347.35</v>
      </c>
      <c r="E57" s="29">
        <v>313</v>
      </c>
      <c r="F57" s="30">
        <v>25314.53</v>
      </c>
      <c r="G57" s="30">
        <v>144.57</v>
      </c>
      <c r="H57" s="20">
        <f t="shared" si="3"/>
        <v>803</v>
      </c>
      <c r="I57" s="21">
        <f t="shared" si="4"/>
        <v>86135.06</v>
      </c>
      <c r="J57" s="21">
        <f t="shared" si="5"/>
        <v>491.92</v>
      </c>
      <c r="K57" s="21">
        <f>IF('Midlands Chart'!$L$44='Midlands data'!A57,J57,0)</f>
        <v>0</v>
      </c>
    </row>
    <row r="58" spans="1:12" x14ac:dyDescent="0.2">
      <c r="A58" s="29" t="s">
        <v>90</v>
      </c>
      <c r="B58" s="29">
        <v>233</v>
      </c>
      <c r="C58" s="30">
        <v>52246.34</v>
      </c>
      <c r="D58" s="30">
        <v>351.11</v>
      </c>
      <c r="E58" s="29">
        <v>294</v>
      </c>
      <c r="F58" s="30">
        <v>21748.959999999999</v>
      </c>
      <c r="G58" s="30">
        <v>146.16</v>
      </c>
      <c r="H58" s="20">
        <f t="shared" si="3"/>
        <v>527</v>
      </c>
      <c r="I58" s="21">
        <f t="shared" si="4"/>
        <v>73995.299999999988</v>
      </c>
      <c r="J58" s="21">
        <f t="shared" si="5"/>
        <v>497.27</v>
      </c>
      <c r="K58" s="21">
        <f>IF('Midlands Chart'!$L$44='Midlands data'!A58,J58,0)</f>
        <v>0</v>
      </c>
    </row>
    <row r="59" spans="1:12" x14ac:dyDescent="0.2">
      <c r="A59" s="29" t="s">
        <v>83</v>
      </c>
      <c r="B59" s="29">
        <v>395</v>
      </c>
      <c r="C59" s="30">
        <v>69710.62</v>
      </c>
      <c r="D59" s="30">
        <v>419.04</v>
      </c>
      <c r="E59" s="29">
        <v>306</v>
      </c>
      <c r="F59" s="30">
        <v>21353.07</v>
      </c>
      <c r="G59" s="30">
        <v>128.36000000000001</v>
      </c>
      <c r="H59" s="20">
        <f t="shared" si="3"/>
        <v>701</v>
      </c>
      <c r="I59" s="21">
        <f t="shared" si="4"/>
        <v>91063.69</v>
      </c>
      <c r="J59" s="21">
        <f t="shared" si="5"/>
        <v>547.40000000000009</v>
      </c>
      <c r="K59" s="21">
        <f>IF('Midlands Chart'!$L$44='Midlands data'!A59,J59,0)</f>
        <v>0</v>
      </c>
    </row>
    <row r="60" spans="1:12" x14ac:dyDescent="0.2">
      <c r="A60" s="29" t="s">
        <v>100</v>
      </c>
      <c r="B60" s="29">
        <v>837</v>
      </c>
      <c r="C60" s="30">
        <v>122449.4</v>
      </c>
      <c r="D60" s="30">
        <v>439.7</v>
      </c>
      <c r="E60" s="29">
        <v>716</v>
      </c>
      <c r="F60" s="30">
        <v>45858.51</v>
      </c>
      <c r="G60" s="30">
        <v>164.67</v>
      </c>
      <c r="H60" s="20">
        <f t="shared" si="3"/>
        <v>1553</v>
      </c>
      <c r="I60" s="21">
        <f t="shared" si="4"/>
        <v>168307.91</v>
      </c>
      <c r="J60" s="21">
        <f t="shared" si="5"/>
        <v>604.37</v>
      </c>
      <c r="K60" s="21">
        <f>IF('Midlands Chart'!$L$44='Midlands data'!A60,J60,0)</f>
        <v>0</v>
      </c>
    </row>
    <row r="61" spans="1:12" x14ac:dyDescent="0.2">
      <c r="A61" s="29" t="s">
        <v>61</v>
      </c>
      <c r="B61" s="29">
        <v>658</v>
      </c>
      <c r="C61" s="30">
        <v>111824.08</v>
      </c>
      <c r="D61" s="30">
        <v>448.64</v>
      </c>
      <c r="E61" s="29">
        <v>522</v>
      </c>
      <c r="F61" s="30">
        <v>42007.29</v>
      </c>
      <c r="G61" s="30">
        <v>168.54</v>
      </c>
      <c r="H61" s="20">
        <f t="shared" si="3"/>
        <v>1180</v>
      </c>
      <c r="I61" s="21">
        <f t="shared" si="4"/>
        <v>153831.37</v>
      </c>
      <c r="J61" s="21">
        <f t="shared" si="5"/>
        <v>617.17999999999995</v>
      </c>
      <c r="K61" s="21">
        <f>IF('Midlands Chart'!$L$44='Midlands data'!A61,J61,0)</f>
        <v>0</v>
      </c>
    </row>
    <row r="62" spans="1:12" x14ac:dyDescent="0.2">
      <c r="A62" s="29" t="s">
        <v>86</v>
      </c>
      <c r="B62" s="29">
        <v>374</v>
      </c>
      <c r="C62" s="30">
        <v>69843.070000000007</v>
      </c>
      <c r="D62" s="30">
        <v>523.87</v>
      </c>
      <c r="E62" s="29">
        <v>370</v>
      </c>
      <c r="F62" s="30">
        <v>22807.63</v>
      </c>
      <c r="G62" s="30">
        <v>171.07</v>
      </c>
      <c r="H62" s="20">
        <f t="shared" si="3"/>
        <v>744</v>
      </c>
      <c r="I62" s="21">
        <f t="shared" si="4"/>
        <v>92650.700000000012</v>
      </c>
      <c r="J62" s="21">
        <f t="shared" si="5"/>
        <v>694.94</v>
      </c>
      <c r="K62" s="21">
        <f>IF('Midlands Chart'!$L$44='Midlands data'!A62,J62,0)</f>
        <v>0</v>
      </c>
    </row>
    <row r="63" spans="1:12" s="18" customFormat="1" x14ac:dyDescent="0.2">
      <c r="A63" s="29" t="s">
        <v>62</v>
      </c>
      <c r="B63" s="31">
        <v>1184</v>
      </c>
      <c r="C63" s="30">
        <v>146266.69</v>
      </c>
      <c r="D63" s="30">
        <v>609.58000000000004</v>
      </c>
      <c r="E63" s="29">
        <v>612</v>
      </c>
      <c r="F63" s="30">
        <v>40097.86</v>
      </c>
      <c r="G63" s="30">
        <v>167.11</v>
      </c>
      <c r="H63" s="20">
        <f t="shared" si="3"/>
        <v>1796</v>
      </c>
      <c r="I63" s="21">
        <f t="shared" si="4"/>
        <v>186364.55</v>
      </c>
      <c r="J63" s="21">
        <f t="shared" si="5"/>
        <v>776.69</v>
      </c>
      <c r="K63" s="21">
        <f>IF('Midlands Chart'!$L$44='Midlands data'!A63,J63,0)</f>
        <v>0</v>
      </c>
      <c r="L63"/>
    </row>
    <row r="64" spans="1:12" x14ac:dyDescent="0.2">
      <c r="B64" s="18"/>
      <c r="C64" s="18"/>
      <c r="D64" s="18"/>
    </row>
    <row r="65" spans="2:9" x14ac:dyDescent="0.2">
      <c r="B65" s="1">
        <f>SUM(B3:B63)</f>
        <v>24544</v>
      </c>
      <c r="C65" s="2">
        <f>SUM(C3:C63)</f>
        <v>3737575.9400000004</v>
      </c>
      <c r="E65" s="1">
        <f>SUM(E3:E63)</f>
        <v>23894</v>
      </c>
      <c r="F65" s="2">
        <f>SUM(F3:F63)</f>
        <v>1663624.7500000002</v>
      </c>
      <c r="H65" s="1">
        <f>SUM(H3:H63)</f>
        <v>48438</v>
      </c>
      <c r="I65" s="2">
        <f>SUM(I3:I63)</f>
        <v>5401200.6900000013</v>
      </c>
    </row>
  </sheetData>
  <autoFilter ref="A2:K63">
    <sortState ref="A3:K63">
      <sortCondition ref="J3:J63"/>
    </sortState>
  </autoFilter>
  <sortState ref="A3:L63">
    <sortCondition ref="J3:J63"/>
  </sortState>
  <mergeCells count="3">
    <mergeCell ref="B1:D1"/>
    <mergeCell ref="E1:G1"/>
    <mergeCell ref="H1:J1"/>
  </mergeCells>
  <pageMargins left="0.27559055118110237" right="0.27559055118110237" top="0.27559055118110237" bottom="0.2755905511811023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10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0" width="9.33203125" style="7"/>
    <col min="11" max="11" width="8.5" style="7" customWidth="1"/>
    <col min="12" max="15" width="9.33203125" style="7"/>
    <col min="16" max="16" width="10.6640625" style="7" customWidth="1"/>
    <col min="17" max="16384" width="9.33203125" style="7"/>
  </cols>
  <sheetData>
    <row r="43" spans="2:16" ht="62.25" customHeight="1" thickBot="1" x14ac:dyDescent="0.25"/>
    <row r="44" spans="2:16" ht="15.75" thickBot="1" x14ac:dyDescent="0.25">
      <c r="B44" s="16" t="s">
        <v>217</v>
      </c>
      <c r="L44" s="39" t="s">
        <v>8</v>
      </c>
      <c r="M44" s="40"/>
      <c r="N44" s="40"/>
      <c r="O44" s="40"/>
      <c r="P44" s="41"/>
    </row>
  </sheetData>
  <sheetProtection password="DAA9"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North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K13" sqref="A1:K66"/>
    </sheetView>
  </sheetViews>
  <sheetFormatPr defaultRowHeight="11.25" x14ac:dyDescent="0.2"/>
  <cols>
    <col min="1" max="1" width="47" bestFit="1" customWidth="1"/>
    <col min="2" max="2" width="11.6640625" bestFit="1" customWidth="1"/>
    <col min="3" max="3" width="14.6640625" bestFit="1" customWidth="1"/>
    <col min="4" max="4" width="20.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2" x14ac:dyDescent="0.2">
      <c r="A1" s="3" t="s">
        <v>224</v>
      </c>
      <c r="B1" s="36" t="s">
        <v>4</v>
      </c>
      <c r="C1" s="36"/>
      <c r="D1" s="36"/>
      <c r="E1" s="36" t="s">
        <v>5</v>
      </c>
      <c r="F1" s="36"/>
      <c r="G1" s="36"/>
      <c r="H1" s="36" t="s">
        <v>6</v>
      </c>
      <c r="I1" s="36"/>
      <c r="J1" s="36"/>
      <c r="K1" s="22"/>
    </row>
    <row r="2" spans="1:12" ht="21" customHeight="1" x14ac:dyDescent="0.2">
      <c r="A2" s="6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2" s="18" customFormat="1" x14ac:dyDescent="0.2">
      <c r="A3" s="29" t="s">
        <v>118</v>
      </c>
      <c r="B3" s="29">
        <v>65</v>
      </c>
      <c r="C3" s="30">
        <v>9179.6200000000008</v>
      </c>
      <c r="D3" s="30">
        <v>44.1</v>
      </c>
      <c r="E3" s="29">
        <v>155</v>
      </c>
      <c r="F3" s="30">
        <v>10051.969999999999</v>
      </c>
      <c r="G3" s="30">
        <v>48.29</v>
      </c>
      <c r="H3" s="20">
        <f t="shared" ref="H3:H34" si="0">B3+E3</f>
        <v>220</v>
      </c>
      <c r="I3" s="21">
        <f t="shared" ref="I3:I34" si="1">C3+F3</f>
        <v>19231.59</v>
      </c>
      <c r="J3" s="21">
        <f t="shared" ref="J3:J34" si="2">D3+G3</f>
        <v>92.39</v>
      </c>
      <c r="K3" s="21">
        <f>IF('North Chart'!$L$44='North data'!A3,J3,0)</f>
        <v>0</v>
      </c>
      <c r="L3"/>
    </row>
    <row r="4" spans="1:12" x14ac:dyDescent="0.2">
      <c r="A4" s="29" t="s">
        <v>155</v>
      </c>
      <c r="B4" s="29">
        <v>64</v>
      </c>
      <c r="C4" s="30">
        <v>8420.83</v>
      </c>
      <c r="D4" s="30">
        <v>79.3</v>
      </c>
      <c r="E4" s="29">
        <v>102</v>
      </c>
      <c r="F4" s="30">
        <v>7221.64</v>
      </c>
      <c r="G4" s="30">
        <v>68.010000000000005</v>
      </c>
      <c r="H4" s="20">
        <f t="shared" si="0"/>
        <v>166</v>
      </c>
      <c r="I4" s="21">
        <f t="shared" si="1"/>
        <v>15642.470000000001</v>
      </c>
      <c r="J4" s="21">
        <f t="shared" si="2"/>
        <v>147.31</v>
      </c>
      <c r="K4" s="21">
        <f>IF('North Chart'!$L$44='North data'!A4,J4,0)</f>
        <v>0</v>
      </c>
    </row>
    <row r="5" spans="1:12" x14ac:dyDescent="0.2">
      <c r="A5" s="29" t="s">
        <v>144</v>
      </c>
      <c r="B5" s="29">
        <v>103</v>
      </c>
      <c r="C5" s="30">
        <v>17065.72</v>
      </c>
      <c r="D5" s="30">
        <v>92.55</v>
      </c>
      <c r="E5" s="29">
        <v>143</v>
      </c>
      <c r="F5" s="30">
        <v>11129.9</v>
      </c>
      <c r="G5" s="30">
        <v>60.36</v>
      </c>
      <c r="H5" s="20">
        <f t="shared" si="0"/>
        <v>246</v>
      </c>
      <c r="I5" s="21">
        <f t="shared" si="1"/>
        <v>28195.620000000003</v>
      </c>
      <c r="J5" s="21">
        <f t="shared" si="2"/>
        <v>152.91</v>
      </c>
      <c r="K5" s="21">
        <f>IF('North Chart'!$L$44='North data'!A5,J5,0)</f>
        <v>0</v>
      </c>
    </row>
    <row r="6" spans="1:12" x14ac:dyDescent="0.2">
      <c r="A6" s="29" t="s">
        <v>119</v>
      </c>
      <c r="B6" s="29">
        <v>89</v>
      </c>
      <c r="C6" s="30">
        <v>15824.1</v>
      </c>
      <c r="D6" s="30">
        <v>104.31</v>
      </c>
      <c r="E6" s="29">
        <v>122</v>
      </c>
      <c r="F6" s="30">
        <v>7816.25</v>
      </c>
      <c r="G6" s="30">
        <v>51.52</v>
      </c>
      <c r="H6" s="20">
        <f t="shared" si="0"/>
        <v>211</v>
      </c>
      <c r="I6" s="21">
        <f t="shared" si="1"/>
        <v>23640.35</v>
      </c>
      <c r="J6" s="21">
        <f t="shared" si="2"/>
        <v>155.83000000000001</v>
      </c>
      <c r="K6" s="21">
        <f>IF('North Chart'!$L$44='North data'!A6,J6,0)</f>
        <v>0</v>
      </c>
    </row>
    <row r="7" spans="1:12" x14ac:dyDescent="0.2">
      <c r="A7" s="29" t="s">
        <v>221</v>
      </c>
      <c r="B7" s="29">
        <v>287</v>
      </c>
      <c r="C7" s="30">
        <v>42785.87</v>
      </c>
      <c r="D7" s="30">
        <v>118.04</v>
      </c>
      <c r="E7" s="29">
        <v>288</v>
      </c>
      <c r="F7" s="30">
        <v>18410.849999999999</v>
      </c>
      <c r="G7" s="30">
        <v>50.79</v>
      </c>
      <c r="H7" s="20">
        <f t="shared" si="0"/>
        <v>575</v>
      </c>
      <c r="I7" s="21">
        <f t="shared" si="1"/>
        <v>61196.72</v>
      </c>
      <c r="J7" s="21">
        <f t="shared" si="2"/>
        <v>168.83</v>
      </c>
      <c r="K7" s="21">
        <f>IF('North Chart'!$L$44='North data'!A7,J7,0)</f>
        <v>0</v>
      </c>
    </row>
    <row r="8" spans="1:12" x14ac:dyDescent="0.2">
      <c r="A8" s="29" t="s">
        <v>110</v>
      </c>
      <c r="B8" s="29">
        <v>190</v>
      </c>
      <c r="C8" s="30">
        <v>31824.59</v>
      </c>
      <c r="D8" s="30">
        <v>156.44</v>
      </c>
      <c r="E8" s="29">
        <v>77</v>
      </c>
      <c r="F8" s="30">
        <v>5251</v>
      </c>
      <c r="G8" s="30">
        <v>25.81</v>
      </c>
      <c r="H8" s="20">
        <f t="shared" si="0"/>
        <v>267</v>
      </c>
      <c r="I8" s="21">
        <f t="shared" si="1"/>
        <v>37075.589999999997</v>
      </c>
      <c r="J8" s="21">
        <f t="shared" si="2"/>
        <v>182.25</v>
      </c>
      <c r="K8" s="21">
        <f>IF('North Chart'!$L$44='North data'!A8,J8,0)</f>
        <v>0</v>
      </c>
    </row>
    <row r="9" spans="1:12" x14ac:dyDescent="0.2">
      <c r="A9" s="29" t="s">
        <v>145</v>
      </c>
      <c r="B9" s="29">
        <v>156</v>
      </c>
      <c r="C9" s="30">
        <v>21397.95</v>
      </c>
      <c r="D9" s="30">
        <v>138.69</v>
      </c>
      <c r="E9" s="29">
        <v>133</v>
      </c>
      <c r="F9" s="30">
        <v>8358.91</v>
      </c>
      <c r="G9" s="30">
        <v>54.18</v>
      </c>
      <c r="H9" s="20">
        <f t="shared" si="0"/>
        <v>289</v>
      </c>
      <c r="I9" s="21">
        <f t="shared" si="1"/>
        <v>29756.86</v>
      </c>
      <c r="J9" s="21">
        <f t="shared" si="2"/>
        <v>192.87</v>
      </c>
      <c r="K9" s="21">
        <f>IF('North Chart'!$L$44='North data'!A9,J9,0)</f>
        <v>0</v>
      </c>
    </row>
    <row r="10" spans="1:12" x14ac:dyDescent="0.2">
      <c r="A10" s="29" t="s">
        <v>141</v>
      </c>
      <c r="B10" s="29">
        <v>353</v>
      </c>
      <c r="C10" s="30">
        <v>43245.62</v>
      </c>
      <c r="D10" s="30">
        <v>159.88999999999999</v>
      </c>
      <c r="E10" s="29">
        <v>127</v>
      </c>
      <c r="F10" s="30">
        <v>9684.59</v>
      </c>
      <c r="G10" s="30">
        <v>35.81</v>
      </c>
      <c r="H10" s="20">
        <f t="shared" si="0"/>
        <v>480</v>
      </c>
      <c r="I10" s="21">
        <f t="shared" si="1"/>
        <v>52930.210000000006</v>
      </c>
      <c r="J10" s="21">
        <f t="shared" si="2"/>
        <v>195.7</v>
      </c>
      <c r="K10" s="21">
        <f>IF('North Chart'!$L$44='North data'!A10,J10,0)</f>
        <v>0</v>
      </c>
    </row>
    <row r="11" spans="1:12" x14ac:dyDescent="0.2">
      <c r="A11" s="29" t="s">
        <v>114</v>
      </c>
      <c r="B11" s="29">
        <v>210</v>
      </c>
      <c r="C11" s="30">
        <v>43482.87</v>
      </c>
      <c r="D11" s="30">
        <v>136.13</v>
      </c>
      <c r="E11" s="29">
        <v>293</v>
      </c>
      <c r="F11" s="30">
        <v>20985.19</v>
      </c>
      <c r="G11" s="30">
        <v>65.7</v>
      </c>
      <c r="H11" s="20">
        <f t="shared" si="0"/>
        <v>503</v>
      </c>
      <c r="I11" s="21">
        <f t="shared" si="1"/>
        <v>64468.06</v>
      </c>
      <c r="J11" s="21">
        <f t="shared" si="2"/>
        <v>201.82999999999998</v>
      </c>
      <c r="K11" s="21">
        <f>IF('North Chart'!$L$44='North data'!A11,J11,0)</f>
        <v>0</v>
      </c>
    </row>
    <row r="12" spans="1:12" x14ac:dyDescent="0.2">
      <c r="A12" s="29" t="s">
        <v>140</v>
      </c>
      <c r="B12" s="29">
        <v>241</v>
      </c>
      <c r="C12" s="30">
        <v>38080.57</v>
      </c>
      <c r="D12" s="30">
        <v>145.16</v>
      </c>
      <c r="E12" s="29">
        <v>230</v>
      </c>
      <c r="F12" s="30">
        <v>17684.66</v>
      </c>
      <c r="G12" s="30">
        <v>67.41</v>
      </c>
      <c r="H12" s="20">
        <f t="shared" si="0"/>
        <v>471</v>
      </c>
      <c r="I12" s="21">
        <f t="shared" si="1"/>
        <v>55765.229999999996</v>
      </c>
      <c r="J12" s="21">
        <f t="shared" si="2"/>
        <v>212.57</v>
      </c>
      <c r="K12" s="21">
        <f>IF('North Chart'!$L$44='North data'!A12,J12,0)</f>
        <v>0</v>
      </c>
    </row>
    <row r="13" spans="1:12" x14ac:dyDescent="0.2">
      <c r="A13" s="29" t="s">
        <v>158</v>
      </c>
      <c r="B13" s="29">
        <v>241</v>
      </c>
      <c r="C13" s="30">
        <v>41713.97</v>
      </c>
      <c r="D13" s="30">
        <v>161.53</v>
      </c>
      <c r="E13" s="29">
        <v>229</v>
      </c>
      <c r="F13" s="30">
        <v>15141.97</v>
      </c>
      <c r="G13" s="30">
        <v>58.63</v>
      </c>
      <c r="H13" s="20">
        <f t="shared" si="0"/>
        <v>470</v>
      </c>
      <c r="I13" s="21">
        <f t="shared" si="1"/>
        <v>56855.94</v>
      </c>
      <c r="J13" s="21">
        <f t="shared" si="2"/>
        <v>220.16</v>
      </c>
      <c r="K13" s="21">
        <f>IF('North Chart'!$L$44='North data'!A13,J13,0)</f>
        <v>0</v>
      </c>
    </row>
    <row r="14" spans="1:12" x14ac:dyDescent="0.2">
      <c r="A14" s="29" t="s">
        <v>116</v>
      </c>
      <c r="B14" s="29">
        <v>356</v>
      </c>
      <c r="C14" s="30">
        <v>60605.75</v>
      </c>
      <c r="D14" s="30">
        <v>159.19999999999999</v>
      </c>
      <c r="E14" s="29">
        <v>296</v>
      </c>
      <c r="F14" s="30">
        <v>24988.11</v>
      </c>
      <c r="G14" s="30">
        <v>65.64</v>
      </c>
      <c r="H14" s="20">
        <f t="shared" si="0"/>
        <v>652</v>
      </c>
      <c r="I14" s="21">
        <f t="shared" si="1"/>
        <v>85593.86</v>
      </c>
      <c r="J14" s="21">
        <f t="shared" si="2"/>
        <v>224.83999999999997</v>
      </c>
      <c r="K14" s="21">
        <f>IF('North Chart'!$L$44='North data'!A14,J14,0)</f>
        <v>0</v>
      </c>
    </row>
    <row r="15" spans="1:12" x14ac:dyDescent="0.2">
      <c r="A15" s="29" t="s">
        <v>104</v>
      </c>
      <c r="B15" s="29">
        <v>108</v>
      </c>
      <c r="C15" s="30">
        <v>16052.91</v>
      </c>
      <c r="D15" s="30">
        <v>137.38</v>
      </c>
      <c r="E15" s="29">
        <v>144</v>
      </c>
      <c r="F15" s="30">
        <v>10247.26</v>
      </c>
      <c r="G15" s="30">
        <v>87.69</v>
      </c>
      <c r="H15" s="20">
        <f t="shared" si="0"/>
        <v>252</v>
      </c>
      <c r="I15" s="21">
        <f t="shared" si="1"/>
        <v>26300.17</v>
      </c>
      <c r="J15" s="21">
        <f t="shared" si="2"/>
        <v>225.07</v>
      </c>
      <c r="K15" s="21">
        <f>IF('North Chart'!$L$44='North data'!A15,J15,0)</f>
        <v>0</v>
      </c>
    </row>
    <row r="16" spans="1:12" x14ac:dyDescent="0.2">
      <c r="A16" s="29" t="s">
        <v>106</v>
      </c>
      <c r="B16" s="29">
        <v>208</v>
      </c>
      <c r="C16" s="30">
        <v>30236.04</v>
      </c>
      <c r="D16" s="30">
        <v>174.47</v>
      </c>
      <c r="E16" s="29">
        <v>123</v>
      </c>
      <c r="F16" s="30">
        <v>8990.09</v>
      </c>
      <c r="G16" s="30">
        <v>51.88</v>
      </c>
      <c r="H16" s="20">
        <f t="shared" si="0"/>
        <v>331</v>
      </c>
      <c r="I16" s="21">
        <f t="shared" si="1"/>
        <v>39226.130000000005</v>
      </c>
      <c r="J16" s="21">
        <f t="shared" si="2"/>
        <v>226.35</v>
      </c>
      <c r="K16" s="21">
        <f>IF('North Chart'!$L$44='North data'!A16,J16,0)</f>
        <v>0</v>
      </c>
    </row>
    <row r="17" spans="1:11" x14ac:dyDescent="0.2">
      <c r="A17" s="29" t="s">
        <v>157</v>
      </c>
      <c r="B17" s="29">
        <v>246</v>
      </c>
      <c r="C17" s="30">
        <v>35136.1</v>
      </c>
      <c r="D17" s="30">
        <v>161.44</v>
      </c>
      <c r="E17" s="29">
        <v>209</v>
      </c>
      <c r="F17" s="30">
        <v>14288.52</v>
      </c>
      <c r="G17" s="30">
        <v>65.650000000000006</v>
      </c>
      <c r="H17" s="20">
        <f t="shared" si="0"/>
        <v>455</v>
      </c>
      <c r="I17" s="21">
        <f t="shared" si="1"/>
        <v>49424.619999999995</v>
      </c>
      <c r="J17" s="21">
        <f t="shared" si="2"/>
        <v>227.09</v>
      </c>
      <c r="K17" s="21">
        <f>IF('North Chart'!$L$44='North data'!A17,J17,0)</f>
        <v>0</v>
      </c>
    </row>
    <row r="18" spans="1:11" x14ac:dyDescent="0.2">
      <c r="A18" s="29" t="s">
        <v>128</v>
      </c>
      <c r="B18" s="29">
        <v>221</v>
      </c>
      <c r="C18" s="30">
        <v>32604.97</v>
      </c>
      <c r="D18" s="30">
        <v>198.31</v>
      </c>
      <c r="E18" s="29">
        <v>123</v>
      </c>
      <c r="F18" s="30">
        <v>6579.89</v>
      </c>
      <c r="G18" s="30">
        <v>40.020000000000003</v>
      </c>
      <c r="H18" s="20">
        <f t="shared" si="0"/>
        <v>344</v>
      </c>
      <c r="I18" s="21">
        <f t="shared" si="1"/>
        <v>39184.86</v>
      </c>
      <c r="J18" s="21">
        <f t="shared" si="2"/>
        <v>238.33</v>
      </c>
      <c r="K18" s="21">
        <f>IF('North Chart'!$L$44='North data'!A18,J18,0)</f>
        <v>0</v>
      </c>
    </row>
    <row r="19" spans="1:11" x14ac:dyDescent="0.2">
      <c r="A19" s="29" t="s">
        <v>150</v>
      </c>
      <c r="B19" s="29">
        <v>321</v>
      </c>
      <c r="C19" s="30">
        <v>62243.21</v>
      </c>
      <c r="D19" s="30">
        <v>200.17</v>
      </c>
      <c r="E19" s="29">
        <v>215</v>
      </c>
      <c r="F19" s="30">
        <v>12251.72</v>
      </c>
      <c r="G19" s="30">
        <v>39.4</v>
      </c>
      <c r="H19" s="20">
        <f t="shared" si="0"/>
        <v>536</v>
      </c>
      <c r="I19" s="21">
        <f t="shared" si="1"/>
        <v>74494.929999999993</v>
      </c>
      <c r="J19" s="21">
        <f t="shared" si="2"/>
        <v>239.57</v>
      </c>
      <c r="K19" s="21">
        <f>IF('North Chart'!$L$44='North data'!A19,J19,0)</f>
        <v>0</v>
      </c>
    </row>
    <row r="20" spans="1:11" x14ac:dyDescent="0.2">
      <c r="A20" s="29" t="s">
        <v>152</v>
      </c>
      <c r="B20" s="29">
        <v>288</v>
      </c>
      <c r="C20" s="30">
        <v>38796.370000000003</v>
      </c>
      <c r="D20" s="30">
        <v>157.02000000000001</v>
      </c>
      <c r="E20" s="29">
        <v>254</v>
      </c>
      <c r="F20" s="30">
        <v>20398.900000000001</v>
      </c>
      <c r="G20" s="30">
        <v>82.56</v>
      </c>
      <c r="H20" s="20">
        <f t="shared" si="0"/>
        <v>542</v>
      </c>
      <c r="I20" s="21">
        <f t="shared" si="1"/>
        <v>59195.270000000004</v>
      </c>
      <c r="J20" s="21">
        <f t="shared" si="2"/>
        <v>239.58</v>
      </c>
      <c r="K20" s="21">
        <f>IF('North Chart'!$L$44='North data'!A20,J20,0)</f>
        <v>0</v>
      </c>
    </row>
    <row r="21" spans="1:11" x14ac:dyDescent="0.2">
      <c r="A21" s="29" t="s">
        <v>222</v>
      </c>
      <c r="B21" s="29">
        <v>253</v>
      </c>
      <c r="C21" s="30">
        <v>49936.08</v>
      </c>
      <c r="D21" s="30">
        <v>154.22</v>
      </c>
      <c r="E21" s="29">
        <v>364</v>
      </c>
      <c r="F21" s="30">
        <v>28486.82</v>
      </c>
      <c r="G21" s="30">
        <v>87.98</v>
      </c>
      <c r="H21" s="20">
        <f t="shared" si="0"/>
        <v>617</v>
      </c>
      <c r="I21" s="21">
        <f t="shared" si="1"/>
        <v>78422.899999999994</v>
      </c>
      <c r="J21" s="21">
        <f t="shared" si="2"/>
        <v>242.2</v>
      </c>
      <c r="K21" s="21">
        <f>IF('North Chart'!$L$44='North data'!A21,J21,0)</f>
        <v>0</v>
      </c>
    </row>
    <row r="22" spans="1:11" x14ac:dyDescent="0.2">
      <c r="A22" s="29" t="s">
        <v>148</v>
      </c>
      <c r="B22" s="29">
        <v>138</v>
      </c>
      <c r="C22" s="30">
        <v>22096.21</v>
      </c>
      <c r="D22" s="30">
        <v>177.15</v>
      </c>
      <c r="E22" s="29">
        <v>130</v>
      </c>
      <c r="F22" s="30">
        <v>8780.9599999999991</v>
      </c>
      <c r="G22" s="30">
        <v>70.400000000000006</v>
      </c>
      <c r="H22" s="20">
        <f t="shared" si="0"/>
        <v>268</v>
      </c>
      <c r="I22" s="21">
        <f t="shared" si="1"/>
        <v>30877.17</v>
      </c>
      <c r="J22" s="21">
        <f t="shared" si="2"/>
        <v>247.55</v>
      </c>
      <c r="K22" s="21">
        <f>IF('North Chart'!$L$44='North data'!A22,J22,0)</f>
        <v>0</v>
      </c>
    </row>
    <row r="23" spans="1:11" x14ac:dyDescent="0.2">
      <c r="A23" s="29" t="s">
        <v>132</v>
      </c>
      <c r="B23" s="29">
        <v>592</v>
      </c>
      <c r="C23" s="30">
        <v>97863.26</v>
      </c>
      <c r="D23" s="30">
        <v>185.1</v>
      </c>
      <c r="E23" s="29">
        <v>530</v>
      </c>
      <c r="F23" s="30">
        <v>34411.56</v>
      </c>
      <c r="G23" s="30">
        <v>65.09</v>
      </c>
      <c r="H23" s="20">
        <f t="shared" si="0"/>
        <v>1122</v>
      </c>
      <c r="I23" s="21">
        <f t="shared" si="1"/>
        <v>132274.82</v>
      </c>
      <c r="J23" s="21">
        <f t="shared" si="2"/>
        <v>250.19</v>
      </c>
      <c r="K23" s="21">
        <f>IF('North Chart'!$L$44='North data'!A23,J23,0)</f>
        <v>0</v>
      </c>
    </row>
    <row r="24" spans="1:11" x14ac:dyDescent="0.2">
      <c r="A24" s="29" t="s">
        <v>117</v>
      </c>
      <c r="B24" s="29">
        <v>442</v>
      </c>
      <c r="C24" s="30">
        <v>50841.8</v>
      </c>
      <c r="D24" s="30">
        <v>167.67</v>
      </c>
      <c r="E24" s="29">
        <v>416</v>
      </c>
      <c r="F24" s="30">
        <v>27922.19</v>
      </c>
      <c r="G24" s="30">
        <v>92.08</v>
      </c>
      <c r="H24" s="20">
        <f t="shared" si="0"/>
        <v>858</v>
      </c>
      <c r="I24" s="21">
        <f t="shared" si="1"/>
        <v>78763.990000000005</v>
      </c>
      <c r="J24" s="21">
        <f t="shared" si="2"/>
        <v>259.75</v>
      </c>
      <c r="K24" s="21">
        <f>IF('North Chart'!$L$44='North data'!A24,J24,0)</f>
        <v>0</v>
      </c>
    </row>
    <row r="25" spans="1:11" x14ac:dyDescent="0.2">
      <c r="A25" s="29" t="s">
        <v>156</v>
      </c>
      <c r="B25" s="29">
        <v>545</v>
      </c>
      <c r="C25" s="30">
        <v>67649.75</v>
      </c>
      <c r="D25" s="30">
        <v>182.07</v>
      </c>
      <c r="E25" s="29">
        <v>513</v>
      </c>
      <c r="F25" s="30">
        <v>30201.38</v>
      </c>
      <c r="G25" s="30">
        <v>81.28</v>
      </c>
      <c r="H25" s="20">
        <f t="shared" si="0"/>
        <v>1058</v>
      </c>
      <c r="I25" s="21">
        <f t="shared" si="1"/>
        <v>97851.13</v>
      </c>
      <c r="J25" s="21">
        <f t="shared" si="2"/>
        <v>263.35000000000002</v>
      </c>
      <c r="K25" s="21">
        <f>IF('North Chart'!$L$44='North data'!A25,J25,0)</f>
        <v>0</v>
      </c>
    </row>
    <row r="26" spans="1:11" x14ac:dyDescent="0.2">
      <c r="A26" s="29" t="s">
        <v>113</v>
      </c>
      <c r="B26" s="29">
        <v>73</v>
      </c>
      <c r="C26" s="30">
        <v>13178.16</v>
      </c>
      <c r="D26" s="30">
        <v>121.87</v>
      </c>
      <c r="E26" s="29">
        <v>249</v>
      </c>
      <c r="F26" s="30">
        <v>15829.94</v>
      </c>
      <c r="G26" s="30">
        <v>146.38999999999999</v>
      </c>
      <c r="H26" s="20">
        <f t="shared" si="0"/>
        <v>322</v>
      </c>
      <c r="I26" s="21">
        <f t="shared" si="1"/>
        <v>29008.1</v>
      </c>
      <c r="J26" s="21">
        <f t="shared" si="2"/>
        <v>268.26</v>
      </c>
      <c r="K26" s="21">
        <f>IF('North Chart'!$L$44='North data'!A26,J26,0)</f>
        <v>0</v>
      </c>
    </row>
    <row r="27" spans="1:11" x14ac:dyDescent="0.2">
      <c r="A27" s="29" t="s">
        <v>112</v>
      </c>
      <c r="B27" s="29">
        <v>171</v>
      </c>
      <c r="C27" s="30">
        <v>38744.47</v>
      </c>
      <c r="D27" s="30">
        <v>211.81</v>
      </c>
      <c r="E27" s="29">
        <v>199</v>
      </c>
      <c r="F27" s="30">
        <v>12424.9</v>
      </c>
      <c r="G27" s="30">
        <v>67.930000000000007</v>
      </c>
      <c r="H27" s="20">
        <f t="shared" si="0"/>
        <v>370</v>
      </c>
      <c r="I27" s="21">
        <f t="shared" si="1"/>
        <v>51169.37</v>
      </c>
      <c r="J27" s="21">
        <f t="shared" si="2"/>
        <v>279.74</v>
      </c>
      <c r="K27" s="21">
        <f>IF('North Chart'!$L$44='North data'!A27,J27,0)</f>
        <v>0</v>
      </c>
    </row>
    <row r="28" spans="1:11" x14ac:dyDescent="0.2">
      <c r="A28" s="29" t="s">
        <v>154</v>
      </c>
      <c r="B28" s="29">
        <v>440</v>
      </c>
      <c r="C28" s="30">
        <v>75315.14</v>
      </c>
      <c r="D28" s="30">
        <v>212.75</v>
      </c>
      <c r="E28" s="29">
        <v>428</v>
      </c>
      <c r="F28" s="30">
        <v>25481.35</v>
      </c>
      <c r="G28" s="30">
        <v>71.98</v>
      </c>
      <c r="H28" s="20">
        <f t="shared" si="0"/>
        <v>868</v>
      </c>
      <c r="I28" s="21">
        <f t="shared" si="1"/>
        <v>100796.48999999999</v>
      </c>
      <c r="J28" s="21">
        <f t="shared" si="2"/>
        <v>284.73</v>
      </c>
      <c r="K28" s="21">
        <f>IF('North Chart'!$L$44='North data'!A28,J28,0)</f>
        <v>0</v>
      </c>
    </row>
    <row r="29" spans="1:11" x14ac:dyDescent="0.2">
      <c r="A29" s="29" t="s">
        <v>105</v>
      </c>
      <c r="B29" s="29">
        <v>157</v>
      </c>
      <c r="C29" s="30">
        <v>39945.519999999997</v>
      </c>
      <c r="D29" s="30">
        <v>228.86</v>
      </c>
      <c r="E29" s="29">
        <v>151</v>
      </c>
      <c r="F29" s="30">
        <v>9779.74</v>
      </c>
      <c r="G29" s="30">
        <v>56.03</v>
      </c>
      <c r="H29" s="20">
        <f t="shared" si="0"/>
        <v>308</v>
      </c>
      <c r="I29" s="21">
        <f t="shared" si="1"/>
        <v>49725.259999999995</v>
      </c>
      <c r="J29" s="21">
        <f t="shared" si="2"/>
        <v>284.89</v>
      </c>
      <c r="K29" s="21">
        <f>IF('North Chart'!$L$44='North data'!A29,J29,0)</f>
        <v>0</v>
      </c>
    </row>
    <row r="30" spans="1:11" x14ac:dyDescent="0.2">
      <c r="A30" s="29" t="s">
        <v>153</v>
      </c>
      <c r="B30" s="29">
        <v>359</v>
      </c>
      <c r="C30" s="30">
        <v>52031.040000000001</v>
      </c>
      <c r="D30" s="30">
        <v>215.62</v>
      </c>
      <c r="E30" s="29">
        <v>252</v>
      </c>
      <c r="F30" s="30">
        <v>17939.72</v>
      </c>
      <c r="G30" s="30">
        <v>74.34</v>
      </c>
      <c r="H30" s="20">
        <f t="shared" si="0"/>
        <v>611</v>
      </c>
      <c r="I30" s="21">
        <f t="shared" si="1"/>
        <v>69970.760000000009</v>
      </c>
      <c r="J30" s="21">
        <f t="shared" si="2"/>
        <v>289.96000000000004</v>
      </c>
      <c r="K30" s="21">
        <f>IF('North Chart'!$L$44='North data'!A30,J30,0)</f>
        <v>0</v>
      </c>
    </row>
    <row r="31" spans="1:11" x14ac:dyDescent="0.2">
      <c r="A31" s="29" t="s">
        <v>126</v>
      </c>
      <c r="B31" s="29">
        <v>260</v>
      </c>
      <c r="C31" s="30">
        <v>48337.26</v>
      </c>
      <c r="D31" s="30">
        <v>208.06</v>
      </c>
      <c r="E31" s="29">
        <v>303</v>
      </c>
      <c r="F31" s="30">
        <v>19477.57</v>
      </c>
      <c r="G31" s="30">
        <v>83.84</v>
      </c>
      <c r="H31" s="20">
        <f t="shared" si="0"/>
        <v>563</v>
      </c>
      <c r="I31" s="21">
        <f t="shared" si="1"/>
        <v>67814.83</v>
      </c>
      <c r="J31" s="21">
        <f t="shared" si="2"/>
        <v>291.89999999999998</v>
      </c>
      <c r="K31" s="21">
        <f>IF('North Chart'!$L$44='North data'!A31,J31,0)</f>
        <v>0</v>
      </c>
    </row>
    <row r="32" spans="1:11" x14ac:dyDescent="0.2">
      <c r="A32" s="29" t="s">
        <v>146</v>
      </c>
      <c r="B32" s="29">
        <v>334</v>
      </c>
      <c r="C32" s="30">
        <v>57078.58</v>
      </c>
      <c r="D32" s="30">
        <v>193.38</v>
      </c>
      <c r="E32" s="29">
        <v>464</v>
      </c>
      <c r="F32" s="30">
        <v>29275.73</v>
      </c>
      <c r="G32" s="30">
        <v>99.18</v>
      </c>
      <c r="H32" s="20">
        <f t="shared" si="0"/>
        <v>798</v>
      </c>
      <c r="I32" s="21">
        <f t="shared" si="1"/>
        <v>86354.31</v>
      </c>
      <c r="J32" s="21">
        <f t="shared" si="2"/>
        <v>292.56</v>
      </c>
      <c r="K32" s="21">
        <f>IF('North Chart'!$L$44='North data'!A32,J32,0)</f>
        <v>0</v>
      </c>
    </row>
    <row r="33" spans="1:11" x14ac:dyDescent="0.2">
      <c r="A33" s="29" t="s">
        <v>125</v>
      </c>
      <c r="B33" s="29">
        <v>276</v>
      </c>
      <c r="C33" s="30">
        <v>59222.23</v>
      </c>
      <c r="D33" s="30">
        <v>199.7</v>
      </c>
      <c r="E33" s="29">
        <v>397</v>
      </c>
      <c r="F33" s="30">
        <v>28550.78</v>
      </c>
      <c r="G33" s="30">
        <v>96.27</v>
      </c>
      <c r="H33" s="20">
        <f t="shared" si="0"/>
        <v>673</v>
      </c>
      <c r="I33" s="21">
        <f t="shared" si="1"/>
        <v>87773.010000000009</v>
      </c>
      <c r="J33" s="21">
        <f t="shared" si="2"/>
        <v>295.96999999999997</v>
      </c>
      <c r="K33" s="21">
        <f>IF('North Chart'!$L$44='North data'!A33,J33,0)</f>
        <v>0</v>
      </c>
    </row>
    <row r="34" spans="1:11" x14ac:dyDescent="0.2">
      <c r="A34" s="29" t="s">
        <v>161</v>
      </c>
      <c r="B34" s="29">
        <v>420</v>
      </c>
      <c r="C34" s="30">
        <v>70315.27</v>
      </c>
      <c r="D34" s="30">
        <v>209.21</v>
      </c>
      <c r="E34" s="29">
        <v>412</v>
      </c>
      <c r="F34" s="30">
        <v>30732.99</v>
      </c>
      <c r="G34" s="30">
        <v>91.44</v>
      </c>
      <c r="H34" s="20">
        <f t="shared" si="0"/>
        <v>832</v>
      </c>
      <c r="I34" s="21">
        <f t="shared" si="1"/>
        <v>101048.26000000001</v>
      </c>
      <c r="J34" s="21">
        <f t="shared" si="2"/>
        <v>300.64999999999998</v>
      </c>
      <c r="K34" s="21">
        <f>IF('North Chart'!$L$44='North data'!A34,J34,0)</f>
        <v>0</v>
      </c>
    </row>
    <row r="35" spans="1:11" x14ac:dyDescent="0.2">
      <c r="A35" s="29" t="s">
        <v>159</v>
      </c>
      <c r="B35" s="29">
        <v>135</v>
      </c>
      <c r="C35" s="30">
        <v>23752.46</v>
      </c>
      <c r="D35" s="30">
        <v>209.08</v>
      </c>
      <c r="E35" s="29">
        <v>150</v>
      </c>
      <c r="F35" s="30">
        <v>10608.69</v>
      </c>
      <c r="G35" s="30">
        <v>93.38</v>
      </c>
      <c r="H35" s="20">
        <f t="shared" ref="H35:H66" si="3">B35+E35</f>
        <v>285</v>
      </c>
      <c r="I35" s="21">
        <f t="shared" ref="I35:I66" si="4">C35+F35</f>
        <v>34361.15</v>
      </c>
      <c r="J35" s="21">
        <f t="shared" ref="J35:J66" si="5">D35+G35</f>
        <v>302.46000000000004</v>
      </c>
      <c r="K35" s="21">
        <f>IF('North Chart'!$L$44='North data'!A35,J35,0)</f>
        <v>0</v>
      </c>
    </row>
    <row r="36" spans="1:11" x14ac:dyDescent="0.2">
      <c r="A36" s="29" t="s">
        <v>143</v>
      </c>
      <c r="B36" s="31">
        <v>1095</v>
      </c>
      <c r="C36" s="30">
        <v>135741.81</v>
      </c>
      <c r="D36" s="30">
        <v>225.78</v>
      </c>
      <c r="E36" s="29">
        <v>676</v>
      </c>
      <c r="F36" s="30">
        <v>46131.23</v>
      </c>
      <c r="G36" s="30">
        <v>76.73</v>
      </c>
      <c r="H36" s="20">
        <f t="shared" si="3"/>
        <v>1771</v>
      </c>
      <c r="I36" s="21">
        <f t="shared" si="4"/>
        <v>181873.04</v>
      </c>
      <c r="J36" s="21">
        <f t="shared" si="5"/>
        <v>302.51</v>
      </c>
      <c r="K36" s="21">
        <f>IF('North Chart'!$L$44='North data'!A36,J36,0)</f>
        <v>0</v>
      </c>
    </row>
    <row r="37" spans="1:11" x14ac:dyDescent="0.2">
      <c r="A37" s="29" t="s">
        <v>134</v>
      </c>
      <c r="B37" s="29">
        <v>168</v>
      </c>
      <c r="C37" s="30">
        <v>44846.63</v>
      </c>
      <c r="D37" s="30">
        <v>264.57</v>
      </c>
      <c r="E37" s="29">
        <v>92</v>
      </c>
      <c r="F37" s="30">
        <v>6451.43</v>
      </c>
      <c r="G37" s="30">
        <v>38.06</v>
      </c>
      <c r="H37" s="20">
        <f t="shared" si="3"/>
        <v>260</v>
      </c>
      <c r="I37" s="21">
        <f t="shared" si="4"/>
        <v>51298.06</v>
      </c>
      <c r="J37" s="21">
        <f t="shared" si="5"/>
        <v>302.63</v>
      </c>
      <c r="K37" s="21">
        <f>IF('North Chart'!$L$44='North data'!A37,J37,0)</f>
        <v>0</v>
      </c>
    </row>
    <row r="38" spans="1:11" x14ac:dyDescent="0.2">
      <c r="A38" s="29" t="s">
        <v>223</v>
      </c>
      <c r="B38" s="29">
        <v>690</v>
      </c>
      <c r="C38" s="30">
        <v>152245.34</v>
      </c>
      <c r="D38" s="30">
        <v>239.25</v>
      </c>
      <c r="E38" s="29">
        <v>603</v>
      </c>
      <c r="F38" s="30">
        <v>43307.83</v>
      </c>
      <c r="G38" s="30">
        <v>68.06</v>
      </c>
      <c r="H38" s="20">
        <f t="shared" si="3"/>
        <v>1293</v>
      </c>
      <c r="I38" s="21">
        <f t="shared" si="4"/>
        <v>195553.16999999998</v>
      </c>
      <c r="J38" s="21">
        <f t="shared" si="5"/>
        <v>307.31</v>
      </c>
      <c r="K38" s="21">
        <f>IF('North Chart'!$L$44='North data'!A38,J38,0)</f>
        <v>0</v>
      </c>
    </row>
    <row r="39" spans="1:11" x14ac:dyDescent="0.2">
      <c r="A39" s="29" t="s">
        <v>131</v>
      </c>
      <c r="B39" s="29">
        <v>578</v>
      </c>
      <c r="C39" s="30">
        <v>86880.31</v>
      </c>
      <c r="D39" s="30">
        <v>228.35</v>
      </c>
      <c r="E39" s="29">
        <v>520</v>
      </c>
      <c r="F39" s="30">
        <v>33008.47</v>
      </c>
      <c r="G39" s="30">
        <v>86.76</v>
      </c>
      <c r="H39" s="20">
        <f t="shared" si="3"/>
        <v>1098</v>
      </c>
      <c r="I39" s="21">
        <f t="shared" si="4"/>
        <v>119888.78</v>
      </c>
      <c r="J39" s="21">
        <f t="shared" si="5"/>
        <v>315.11</v>
      </c>
      <c r="K39" s="21">
        <f>IF('North Chart'!$L$44='North data'!A39,J39,0)</f>
        <v>0</v>
      </c>
    </row>
    <row r="40" spans="1:11" x14ac:dyDescent="0.2">
      <c r="A40" s="29" t="s">
        <v>124</v>
      </c>
      <c r="B40" s="29">
        <v>248</v>
      </c>
      <c r="C40" s="30">
        <v>37272.050000000003</v>
      </c>
      <c r="D40" s="30">
        <v>228.99</v>
      </c>
      <c r="E40" s="29">
        <v>258</v>
      </c>
      <c r="F40" s="30">
        <v>14763.87</v>
      </c>
      <c r="G40" s="30">
        <v>90.71</v>
      </c>
      <c r="H40" s="20">
        <f t="shared" si="3"/>
        <v>506</v>
      </c>
      <c r="I40" s="21">
        <f t="shared" si="4"/>
        <v>52035.920000000006</v>
      </c>
      <c r="J40" s="21">
        <f t="shared" si="5"/>
        <v>319.7</v>
      </c>
      <c r="K40" s="21">
        <f>IF('North Chart'!$L$44='North data'!A40,J40,0)</f>
        <v>0</v>
      </c>
    </row>
    <row r="41" spans="1:11" x14ac:dyDescent="0.2">
      <c r="A41" s="29" t="s">
        <v>121</v>
      </c>
      <c r="B41" s="29">
        <v>373</v>
      </c>
      <c r="C41" s="30">
        <v>52762.75</v>
      </c>
      <c r="D41" s="30">
        <v>245.02</v>
      </c>
      <c r="E41" s="29">
        <v>306</v>
      </c>
      <c r="F41" s="30">
        <v>17689.990000000002</v>
      </c>
      <c r="G41" s="30">
        <v>82.15</v>
      </c>
      <c r="H41" s="20">
        <f t="shared" si="3"/>
        <v>679</v>
      </c>
      <c r="I41" s="21">
        <f t="shared" si="4"/>
        <v>70452.740000000005</v>
      </c>
      <c r="J41" s="21">
        <f t="shared" si="5"/>
        <v>327.17</v>
      </c>
      <c r="K41" s="21">
        <f>IF('North Chart'!$L$44='North data'!A41,J41,0)</f>
        <v>0</v>
      </c>
    </row>
    <row r="42" spans="1:11" x14ac:dyDescent="0.2">
      <c r="A42" s="29" t="s">
        <v>129</v>
      </c>
      <c r="B42" s="29">
        <v>380</v>
      </c>
      <c r="C42" s="30">
        <v>50859.25</v>
      </c>
      <c r="D42" s="30">
        <v>234.83</v>
      </c>
      <c r="E42" s="29">
        <v>280</v>
      </c>
      <c r="F42" s="30">
        <v>21438.74</v>
      </c>
      <c r="G42" s="30">
        <v>98.99</v>
      </c>
      <c r="H42" s="20">
        <f t="shared" si="3"/>
        <v>660</v>
      </c>
      <c r="I42" s="21">
        <f t="shared" si="4"/>
        <v>72297.990000000005</v>
      </c>
      <c r="J42" s="21">
        <f t="shared" si="5"/>
        <v>333.82</v>
      </c>
      <c r="K42" s="21">
        <f>IF('North Chart'!$L$44='North data'!A42,J42,0)</f>
        <v>0</v>
      </c>
    </row>
    <row r="43" spans="1:11" x14ac:dyDescent="0.2">
      <c r="A43" s="29" t="s">
        <v>136</v>
      </c>
      <c r="B43" s="29">
        <v>325</v>
      </c>
      <c r="C43" s="30">
        <v>42272.58</v>
      </c>
      <c r="D43" s="30">
        <v>242.99</v>
      </c>
      <c r="E43" s="29">
        <v>250</v>
      </c>
      <c r="F43" s="30">
        <v>15905.85</v>
      </c>
      <c r="G43" s="30">
        <v>91.43</v>
      </c>
      <c r="H43" s="20">
        <f t="shared" si="3"/>
        <v>575</v>
      </c>
      <c r="I43" s="21">
        <f t="shared" si="4"/>
        <v>58178.43</v>
      </c>
      <c r="J43" s="21">
        <f t="shared" si="5"/>
        <v>334.42</v>
      </c>
      <c r="K43" s="21">
        <f>IF('North Chart'!$L$44='North data'!A43,J43,0)</f>
        <v>0</v>
      </c>
    </row>
    <row r="44" spans="1:11" x14ac:dyDescent="0.2">
      <c r="A44" s="29" t="s">
        <v>109</v>
      </c>
      <c r="B44" s="29">
        <v>495</v>
      </c>
      <c r="C44" s="30">
        <v>77085.539999999994</v>
      </c>
      <c r="D44" s="30">
        <v>231.72</v>
      </c>
      <c r="E44" s="29">
        <v>412</v>
      </c>
      <c r="F44" s="30">
        <v>36855.07</v>
      </c>
      <c r="G44" s="30">
        <v>110.79</v>
      </c>
      <c r="H44" s="20">
        <f t="shared" si="3"/>
        <v>907</v>
      </c>
      <c r="I44" s="21">
        <f t="shared" si="4"/>
        <v>113940.60999999999</v>
      </c>
      <c r="J44" s="21">
        <f t="shared" si="5"/>
        <v>342.51</v>
      </c>
      <c r="K44" s="21">
        <f>IF('North Chart'!$L$44='North data'!A44,J44,0)</f>
        <v>0</v>
      </c>
    </row>
    <row r="45" spans="1:11" x14ac:dyDescent="0.2">
      <c r="A45" s="29" t="s">
        <v>123</v>
      </c>
      <c r="B45" s="29">
        <v>221</v>
      </c>
      <c r="C45" s="30">
        <v>28777.86</v>
      </c>
      <c r="D45" s="30">
        <v>199.73</v>
      </c>
      <c r="E45" s="29">
        <v>311</v>
      </c>
      <c r="F45" s="30">
        <v>21506.71</v>
      </c>
      <c r="G45" s="30">
        <v>149.26</v>
      </c>
      <c r="H45" s="20">
        <f t="shared" si="3"/>
        <v>532</v>
      </c>
      <c r="I45" s="21">
        <f t="shared" si="4"/>
        <v>50284.57</v>
      </c>
      <c r="J45" s="21">
        <f t="shared" si="5"/>
        <v>348.99</v>
      </c>
      <c r="K45" s="21">
        <f>IF('North Chart'!$L$44='North data'!A45,J45,0)</f>
        <v>0</v>
      </c>
    </row>
    <row r="46" spans="1:11" x14ac:dyDescent="0.2">
      <c r="A46" s="29" t="s">
        <v>147</v>
      </c>
      <c r="B46" s="29">
        <v>199</v>
      </c>
      <c r="C46" s="30">
        <v>32971.629999999997</v>
      </c>
      <c r="D46" s="30">
        <v>210.33</v>
      </c>
      <c r="E46" s="29">
        <v>334</v>
      </c>
      <c r="F46" s="30">
        <v>21918.18</v>
      </c>
      <c r="G46" s="30">
        <v>139.82</v>
      </c>
      <c r="H46" s="20">
        <f t="shared" si="3"/>
        <v>533</v>
      </c>
      <c r="I46" s="21">
        <f t="shared" si="4"/>
        <v>54889.81</v>
      </c>
      <c r="J46" s="21">
        <f t="shared" si="5"/>
        <v>350.15</v>
      </c>
      <c r="K46" s="21">
        <f>IF('North Chart'!$L$44='North data'!A46,J46,0)</f>
        <v>0</v>
      </c>
    </row>
    <row r="47" spans="1:11" x14ac:dyDescent="0.2">
      <c r="A47" s="29" t="s">
        <v>122</v>
      </c>
      <c r="B47" s="29">
        <v>193</v>
      </c>
      <c r="C47" s="30">
        <v>34891.94</v>
      </c>
      <c r="D47" s="30">
        <v>266.64999999999998</v>
      </c>
      <c r="E47" s="29">
        <v>170</v>
      </c>
      <c r="F47" s="30">
        <v>11069.62</v>
      </c>
      <c r="G47" s="30">
        <v>84.6</v>
      </c>
      <c r="H47" s="20">
        <f t="shared" si="3"/>
        <v>363</v>
      </c>
      <c r="I47" s="21">
        <f t="shared" si="4"/>
        <v>45961.560000000005</v>
      </c>
      <c r="J47" s="21">
        <f t="shared" si="5"/>
        <v>351.25</v>
      </c>
      <c r="K47" s="21">
        <f>IF('North Chart'!$L$44='North data'!A47,J47,0)</f>
        <v>0</v>
      </c>
    </row>
    <row r="48" spans="1:11" x14ac:dyDescent="0.2">
      <c r="A48" s="29" t="s">
        <v>127</v>
      </c>
      <c r="B48" s="29">
        <v>430</v>
      </c>
      <c r="C48" s="30">
        <v>67360.509999999995</v>
      </c>
      <c r="D48" s="30">
        <v>226.61</v>
      </c>
      <c r="E48" s="29">
        <v>518</v>
      </c>
      <c r="F48" s="30">
        <v>37538.74</v>
      </c>
      <c r="G48" s="30">
        <v>126.28</v>
      </c>
      <c r="H48" s="20">
        <f t="shared" si="3"/>
        <v>948</v>
      </c>
      <c r="I48" s="21">
        <f t="shared" si="4"/>
        <v>104899.25</v>
      </c>
      <c r="J48" s="21">
        <f t="shared" si="5"/>
        <v>352.89</v>
      </c>
      <c r="K48" s="21">
        <f>IF('North Chart'!$L$44='North data'!A48,J48,0)</f>
        <v>0</v>
      </c>
    </row>
    <row r="49" spans="1:12" x14ac:dyDescent="0.2">
      <c r="A49" s="29" t="s">
        <v>138</v>
      </c>
      <c r="B49" s="29">
        <v>476</v>
      </c>
      <c r="C49" s="30">
        <v>62681.73</v>
      </c>
      <c r="D49" s="30">
        <v>193.09</v>
      </c>
      <c r="E49" s="29">
        <v>837</v>
      </c>
      <c r="F49" s="30">
        <v>52328.53</v>
      </c>
      <c r="G49" s="30">
        <v>161.19</v>
      </c>
      <c r="H49" s="20">
        <f t="shared" si="3"/>
        <v>1313</v>
      </c>
      <c r="I49" s="21">
        <f t="shared" si="4"/>
        <v>115010.26000000001</v>
      </c>
      <c r="J49" s="21">
        <f t="shared" si="5"/>
        <v>354.28</v>
      </c>
      <c r="K49" s="21">
        <f>IF('North Chart'!$L$44='North data'!A49,J49,0)</f>
        <v>0</v>
      </c>
    </row>
    <row r="50" spans="1:12" x14ac:dyDescent="0.2">
      <c r="A50" s="29" t="s">
        <v>137</v>
      </c>
      <c r="B50" s="29">
        <v>285</v>
      </c>
      <c r="C50" s="30">
        <v>47569.95</v>
      </c>
      <c r="D50" s="30">
        <v>217.41</v>
      </c>
      <c r="E50" s="29">
        <v>474</v>
      </c>
      <c r="F50" s="30">
        <v>30017.88</v>
      </c>
      <c r="G50" s="30">
        <v>137.19</v>
      </c>
      <c r="H50" s="20">
        <f t="shared" si="3"/>
        <v>759</v>
      </c>
      <c r="I50" s="21">
        <f t="shared" si="4"/>
        <v>77587.83</v>
      </c>
      <c r="J50" s="21">
        <f t="shared" si="5"/>
        <v>354.6</v>
      </c>
      <c r="K50" s="21">
        <f>IF('North Chart'!$L$44='North data'!A50,J50,0)</f>
        <v>0</v>
      </c>
    </row>
    <row r="51" spans="1:12" x14ac:dyDescent="0.2">
      <c r="A51" s="29" t="s">
        <v>107</v>
      </c>
      <c r="B51" s="29">
        <v>364</v>
      </c>
      <c r="C51" s="30">
        <v>87218.65</v>
      </c>
      <c r="D51" s="30">
        <v>282.91000000000003</v>
      </c>
      <c r="E51" s="29">
        <v>415</v>
      </c>
      <c r="F51" s="30">
        <v>25697.06</v>
      </c>
      <c r="G51" s="30">
        <v>83.35</v>
      </c>
      <c r="H51" s="20">
        <f t="shared" si="3"/>
        <v>779</v>
      </c>
      <c r="I51" s="21">
        <f t="shared" si="4"/>
        <v>112915.70999999999</v>
      </c>
      <c r="J51" s="21">
        <f t="shared" si="5"/>
        <v>366.26</v>
      </c>
      <c r="K51" s="21">
        <f>IF('North Chart'!$L$44='North data'!A51,J51,0)</f>
        <v>0</v>
      </c>
    </row>
    <row r="52" spans="1:12" x14ac:dyDescent="0.2">
      <c r="A52" s="29" t="s">
        <v>142</v>
      </c>
      <c r="B52" s="29">
        <v>385</v>
      </c>
      <c r="C52" s="30">
        <v>30576.21</v>
      </c>
      <c r="D52" s="30">
        <v>254.38</v>
      </c>
      <c r="E52" s="29">
        <v>260</v>
      </c>
      <c r="F52" s="30">
        <v>13821.8</v>
      </c>
      <c r="G52" s="30">
        <v>114.99</v>
      </c>
      <c r="H52" s="20">
        <f t="shared" si="3"/>
        <v>645</v>
      </c>
      <c r="I52" s="21">
        <f t="shared" si="4"/>
        <v>44398.009999999995</v>
      </c>
      <c r="J52" s="21">
        <f t="shared" si="5"/>
        <v>369.37</v>
      </c>
      <c r="K52" s="21">
        <f>IF('North Chart'!$L$44='North data'!A52,J52,0)</f>
        <v>0</v>
      </c>
    </row>
    <row r="53" spans="1:12" x14ac:dyDescent="0.2">
      <c r="A53" s="29" t="s">
        <v>108</v>
      </c>
      <c r="B53" s="29">
        <v>156</v>
      </c>
      <c r="C53" s="30">
        <v>33731.97</v>
      </c>
      <c r="D53" s="30">
        <v>243.3</v>
      </c>
      <c r="E53" s="29">
        <v>256</v>
      </c>
      <c r="F53" s="30">
        <v>17843.88</v>
      </c>
      <c r="G53" s="30">
        <v>128.69999999999999</v>
      </c>
      <c r="H53" s="20">
        <f t="shared" si="3"/>
        <v>412</v>
      </c>
      <c r="I53" s="21">
        <f t="shared" si="4"/>
        <v>51575.850000000006</v>
      </c>
      <c r="J53" s="21">
        <f t="shared" si="5"/>
        <v>372</v>
      </c>
      <c r="K53" s="21">
        <f>IF('North Chart'!$L$44='North data'!A53,J53,0)</f>
        <v>0</v>
      </c>
    </row>
    <row r="54" spans="1:12" x14ac:dyDescent="0.2">
      <c r="A54" s="29" t="s">
        <v>120</v>
      </c>
      <c r="B54" s="29">
        <v>582</v>
      </c>
      <c r="C54" s="30">
        <v>72666.740000000005</v>
      </c>
      <c r="D54" s="30">
        <v>292.57</v>
      </c>
      <c r="E54" s="29">
        <v>374</v>
      </c>
      <c r="F54" s="30">
        <v>23713.49</v>
      </c>
      <c r="G54" s="30">
        <v>95.47</v>
      </c>
      <c r="H54" s="20">
        <f t="shared" si="3"/>
        <v>956</v>
      </c>
      <c r="I54" s="21">
        <f t="shared" si="4"/>
        <v>96380.23000000001</v>
      </c>
      <c r="J54" s="21">
        <f t="shared" si="5"/>
        <v>388.03999999999996</v>
      </c>
      <c r="K54" s="21">
        <f>IF('North Chart'!$L$44='North data'!A54,J54,0)</f>
        <v>0</v>
      </c>
    </row>
    <row r="55" spans="1:12" x14ac:dyDescent="0.2">
      <c r="A55" s="29" t="s">
        <v>133</v>
      </c>
      <c r="B55" s="29">
        <v>395</v>
      </c>
      <c r="C55" s="30">
        <v>61805.39</v>
      </c>
      <c r="D55" s="30">
        <v>241.38</v>
      </c>
      <c r="E55" s="29">
        <v>565</v>
      </c>
      <c r="F55" s="30">
        <v>38705.33</v>
      </c>
      <c r="G55" s="30">
        <v>151.16</v>
      </c>
      <c r="H55" s="20">
        <f t="shared" si="3"/>
        <v>960</v>
      </c>
      <c r="I55" s="21">
        <f t="shared" si="4"/>
        <v>100510.72</v>
      </c>
      <c r="J55" s="21">
        <f t="shared" si="5"/>
        <v>392.53999999999996</v>
      </c>
      <c r="K55" s="21">
        <f>IF('North Chart'!$L$44='North data'!A55,J55,0)</f>
        <v>0</v>
      </c>
    </row>
    <row r="56" spans="1:12" x14ac:dyDescent="0.2">
      <c r="A56" s="29" t="s">
        <v>135</v>
      </c>
      <c r="B56" s="29">
        <v>395</v>
      </c>
      <c r="C56" s="30">
        <v>51158.31</v>
      </c>
      <c r="D56" s="30">
        <v>265.02999999999997</v>
      </c>
      <c r="E56" s="29">
        <v>408</v>
      </c>
      <c r="F56" s="30">
        <v>28805.77</v>
      </c>
      <c r="G56" s="30">
        <v>149.22999999999999</v>
      </c>
      <c r="H56" s="20">
        <f t="shared" si="3"/>
        <v>803</v>
      </c>
      <c r="I56" s="21">
        <f t="shared" si="4"/>
        <v>79964.08</v>
      </c>
      <c r="J56" s="21">
        <f t="shared" si="5"/>
        <v>414.26</v>
      </c>
      <c r="K56" s="21">
        <f>IF('North Chart'!$L$44='North data'!A56,J56,0)</f>
        <v>0</v>
      </c>
    </row>
    <row r="57" spans="1:12" x14ac:dyDescent="0.2">
      <c r="A57" s="29" t="s">
        <v>102</v>
      </c>
      <c r="B57" s="29">
        <v>170</v>
      </c>
      <c r="C57" s="30">
        <v>45952.61</v>
      </c>
      <c r="D57" s="30">
        <v>289.12</v>
      </c>
      <c r="E57" s="29">
        <v>196</v>
      </c>
      <c r="F57" s="30">
        <v>20935.150000000001</v>
      </c>
      <c r="G57" s="30">
        <v>131.72</v>
      </c>
      <c r="H57" s="20">
        <f t="shared" si="3"/>
        <v>366</v>
      </c>
      <c r="I57" s="21">
        <f t="shared" si="4"/>
        <v>66887.760000000009</v>
      </c>
      <c r="J57" s="21">
        <f t="shared" si="5"/>
        <v>420.84000000000003</v>
      </c>
      <c r="K57" s="21">
        <f>IF('North Chart'!$L$44='North data'!A57,J57,0)</f>
        <v>0</v>
      </c>
      <c r="L57" s="18"/>
    </row>
    <row r="58" spans="1:12" x14ac:dyDescent="0.2">
      <c r="A58" s="29" t="s">
        <v>103</v>
      </c>
      <c r="B58" s="29">
        <v>552</v>
      </c>
      <c r="C58" s="30">
        <v>89897.93</v>
      </c>
      <c r="D58" s="30">
        <v>347.25</v>
      </c>
      <c r="E58" s="29">
        <v>266</v>
      </c>
      <c r="F58" s="30">
        <v>19177.16</v>
      </c>
      <c r="G58" s="30">
        <v>74.08</v>
      </c>
      <c r="H58" s="20">
        <f t="shared" si="3"/>
        <v>818</v>
      </c>
      <c r="I58" s="21">
        <f t="shared" si="4"/>
        <v>109075.09</v>
      </c>
      <c r="J58" s="21">
        <f t="shared" si="5"/>
        <v>421.33</v>
      </c>
      <c r="K58" s="21">
        <f>IF('North Chart'!$L$44='North data'!A58,J58,0)</f>
        <v>0</v>
      </c>
    </row>
    <row r="59" spans="1:12" x14ac:dyDescent="0.2">
      <c r="A59" s="29" t="s">
        <v>115</v>
      </c>
      <c r="B59" s="29">
        <v>573</v>
      </c>
      <c r="C59" s="30">
        <v>77393.59</v>
      </c>
      <c r="D59" s="30">
        <v>265.37</v>
      </c>
      <c r="E59" s="29">
        <v>662</v>
      </c>
      <c r="F59" s="30">
        <v>48471.82</v>
      </c>
      <c r="G59" s="30">
        <v>166.2</v>
      </c>
      <c r="H59" s="20">
        <f t="shared" si="3"/>
        <v>1235</v>
      </c>
      <c r="I59" s="21">
        <f t="shared" si="4"/>
        <v>125865.41</v>
      </c>
      <c r="J59" s="21">
        <f t="shared" si="5"/>
        <v>431.57</v>
      </c>
      <c r="K59" s="21">
        <f>IF('North Chart'!$L$44='North data'!A59,J59,0)</f>
        <v>0</v>
      </c>
    </row>
    <row r="60" spans="1:12" x14ac:dyDescent="0.2">
      <c r="A60" s="29" t="s">
        <v>151</v>
      </c>
      <c r="B60" s="29">
        <v>616</v>
      </c>
      <c r="C60" s="30">
        <v>85206.33</v>
      </c>
      <c r="D60" s="30">
        <v>299.86</v>
      </c>
      <c r="E60" s="29">
        <v>709</v>
      </c>
      <c r="F60" s="30">
        <v>40772.53</v>
      </c>
      <c r="G60" s="30">
        <v>143.49</v>
      </c>
      <c r="H60" s="20">
        <f t="shared" si="3"/>
        <v>1325</v>
      </c>
      <c r="I60" s="21">
        <f t="shared" si="4"/>
        <v>125978.86</v>
      </c>
      <c r="J60" s="21">
        <f t="shared" si="5"/>
        <v>443.35</v>
      </c>
      <c r="K60" s="21">
        <f>IF('North Chart'!$L$44='North data'!A60,J60,0)</f>
        <v>0</v>
      </c>
    </row>
    <row r="61" spans="1:12" x14ac:dyDescent="0.2">
      <c r="A61" s="29" t="s">
        <v>139</v>
      </c>
      <c r="B61" s="29">
        <v>398</v>
      </c>
      <c r="C61" s="30">
        <v>78781.960000000006</v>
      </c>
      <c r="D61" s="30">
        <v>310.25</v>
      </c>
      <c r="E61" s="29">
        <v>534</v>
      </c>
      <c r="F61" s="30">
        <v>34881.440000000002</v>
      </c>
      <c r="G61" s="30">
        <v>137.37</v>
      </c>
      <c r="H61" s="20">
        <f t="shared" si="3"/>
        <v>932</v>
      </c>
      <c r="I61" s="21">
        <f t="shared" si="4"/>
        <v>113663.40000000001</v>
      </c>
      <c r="J61" s="21">
        <f t="shared" si="5"/>
        <v>447.62</v>
      </c>
      <c r="K61" s="21">
        <f>IF('North Chart'!$L$44='North data'!A61,J61,0)</f>
        <v>0</v>
      </c>
    </row>
    <row r="62" spans="1:12" x14ac:dyDescent="0.2">
      <c r="A62" s="29" t="s">
        <v>218</v>
      </c>
      <c r="B62" s="31">
        <v>1069</v>
      </c>
      <c r="C62" s="30">
        <v>157775.76999999999</v>
      </c>
      <c r="D62" s="30">
        <v>301.05</v>
      </c>
      <c r="E62" s="31">
        <v>1407</v>
      </c>
      <c r="F62" s="30">
        <v>85443.73</v>
      </c>
      <c r="G62" s="30">
        <v>163.03</v>
      </c>
      <c r="H62" s="20">
        <f t="shared" si="3"/>
        <v>2476</v>
      </c>
      <c r="I62" s="21">
        <f t="shared" si="4"/>
        <v>243219.5</v>
      </c>
      <c r="J62" s="21">
        <f t="shared" si="5"/>
        <v>464.08000000000004</v>
      </c>
      <c r="K62" s="21">
        <f>IF('North Chart'!$L$44='North data'!A62,J62,0)</f>
        <v>0</v>
      </c>
      <c r="L62" s="13"/>
    </row>
    <row r="63" spans="1:12" x14ac:dyDescent="0.2">
      <c r="A63" s="29" t="s">
        <v>130</v>
      </c>
      <c r="B63" s="29">
        <v>728</v>
      </c>
      <c r="C63" s="30">
        <v>105141.98</v>
      </c>
      <c r="D63" s="30">
        <v>376.52</v>
      </c>
      <c r="E63" s="29">
        <v>548</v>
      </c>
      <c r="F63" s="30">
        <v>36903.82</v>
      </c>
      <c r="G63" s="30">
        <v>132.16</v>
      </c>
      <c r="H63" s="20">
        <f t="shared" si="3"/>
        <v>1276</v>
      </c>
      <c r="I63" s="21">
        <f t="shared" si="4"/>
        <v>142045.79999999999</v>
      </c>
      <c r="J63" s="21">
        <f t="shared" si="5"/>
        <v>508.67999999999995</v>
      </c>
      <c r="K63" s="21">
        <f>IF('North Chart'!$L$44='North data'!A63,J63,0)</f>
        <v>0</v>
      </c>
    </row>
    <row r="64" spans="1:12" x14ac:dyDescent="0.2">
      <c r="A64" s="29" t="s">
        <v>160</v>
      </c>
      <c r="B64" s="31">
        <v>1071</v>
      </c>
      <c r="C64" s="30">
        <v>130452.14</v>
      </c>
      <c r="D64" s="30">
        <v>399.34</v>
      </c>
      <c r="E64" s="29">
        <v>585</v>
      </c>
      <c r="F64" s="30">
        <v>36338.97</v>
      </c>
      <c r="G64" s="30">
        <v>111.24</v>
      </c>
      <c r="H64" s="20">
        <f t="shared" si="3"/>
        <v>1656</v>
      </c>
      <c r="I64" s="21">
        <f t="shared" si="4"/>
        <v>166791.10999999999</v>
      </c>
      <c r="J64" s="21">
        <f t="shared" si="5"/>
        <v>510.58</v>
      </c>
      <c r="K64" s="21">
        <f>IF('North Chart'!$L$44='North data'!A64,J64,0)</f>
        <v>0</v>
      </c>
    </row>
    <row r="65" spans="1:11" x14ac:dyDescent="0.2">
      <c r="A65" s="29" t="s">
        <v>111</v>
      </c>
      <c r="B65" s="29">
        <v>498</v>
      </c>
      <c r="C65" s="30">
        <v>85226.91</v>
      </c>
      <c r="D65" s="30">
        <v>386.92</v>
      </c>
      <c r="E65" s="29">
        <v>378</v>
      </c>
      <c r="F65" s="30">
        <v>27563.68</v>
      </c>
      <c r="G65" s="30">
        <v>125.14</v>
      </c>
      <c r="H65" s="20">
        <f t="shared" si="3"/>
        <v>876</v>
      </c>
      <c r="I65" s="21">
        <f t="shared" si="4"/>
        <v>112790.59</v>
      </c>
      <c r="J65" s="21">
        <f t="shared" si="5"/>
        <v>512.06000000000006</v>
      </c>
      <c r="K65" s="21">
        <f>IF('North Chart'!$L$44='North data'!A65,J65,0)</f>
        <v>0</v>
      </c>
    </row>
    <row r="66" spans="1:11" x14ac:dyDescent="0.2">
      <c r="A66" s="29" t="s">
        <v>149</v>
      </c>
      <c r="B66" s="29">
        <v>467</v>
      </c>
      <c r="C66" s="30">
        <v>95121.61</v>
      </c>
      <c r="D66" s="30">
        <v>482.1</v>
      </c>
      <c r="E66" s="29">
        <v>233</v>
      </c>
      <c r="F66" s="30">
        <v>12413.18</v>
      </c>
      <c r="G66" s="30">
        <v>62.91</v>
      </c>
      <c r="H66" s="20">
        <f t="shared" si="3"/>
        <v>700</v>
      </c>
      <c r="I66" s="21">
        <f t="shared" si="4"/>
        <v>107534.79000000001</v>
      </c>
      <c r="J66" s="21">
        <f t="shared" si="5"/>
        <v>545.01</v>
      </c>
      <c r="K66" s="21">
        <f>IF('North Chart'!$L$44='North data'!A66,J66,0)</f>
        <v>0</v>
      </c>
    </row>
    <row r="67" spans="1:11" x14ac:dyDescent="0.2">
      <c r="A67" s="27"/>
      <c r="B67" s="27"/>
      <c r="C67" s="28"/>
      <c r="D67" s="28"/>
      <c r="E67" s="27"/>
      <c r="F67" s="28"/>
      <c r="G67" s="28"/>
      <c r="H67" s="1"/>
      <c r="I67" s="2"/>
      <c r="J67" s="2"/>
      <c r="K67" s="10"/>
    </row>
    <row r="68" spans="1:11" x14ac:dyDescent="0.2">
      <c r="C68" s="2"/>
      <c r="D68" s="2"/>
    </row>
    <row r="69" spans="1:11" x14ac:dyDescent="0.2">
      <c r="B69" s="1">
        <f>SUM(B3:B66)</f>
        <v>22917</v>
      </c>
      <c r="C69" s="2">
        <f>SUM(C3:C66)</f>
        <v>3597332.2700000005</v>
      </c>
      <c r="D69" s="2"/>
      <c r="E69" s="1">
        <f>SUM(E3:E66)</f>
        <v>22058</v>
      </c>
      <c r="F69" s="2">
        <f>SUM(F3:F66)</f>
        <v>1480806.6899999997</v>
      </c>
      <c r="H69" s="1">
        <f>SUM(H3:H66)</f>
        <v>44975</v>
      </c>
      <c r="I69" s="2">
        <f>SUM(I3:I66)</f>
        <v>5078138.9600000009</v>
      </c>
    </row>
    <row r="70" spans="1:11" x14ac:dyDescent="0.2">
      <c r="C70" s="2"/>
      <c r="D70" s="2"/>
    </row>
    <row r="71" spans="1:11" x14ac:dyDescent="0.2">
      <c r="C71" s="2"/>
      <c r="D71" s="2"/>
    </row>
    <row r="72" spans="1:11" x14ac:dyDescent="0.2">
      <c r="C72" s="2"/>
      <c r="D72" s="2"/>
    </row>
    <row r="73" spans="1:11" x14ac:dyDescent="0.2">
      <c r="C73" s="2"/>
      <c r="D73" s="2"/>
    </row>
    <row r="74" spans="1:11" x14ac:dyDescent="0.2">
      <c r="C74" s="2"/>
      <c r="D74" s="2"/>
    </row>
    <row r="75" spans="1:11" x14ac:dyDescent="0.2">
      <c r="C75" s="2"/>
      <c r="D75" s="2"/>
    </row>
    <row r="76" spans="1:11" x14ac:dyDescent="0.2">
      <c r="C76" s="2"/>
      <c r="D76" s="2"/>
    </row>
    <row r="77" spans="1:11" x14ac:dyDescent="0.2">
      <c r="C77" s="2"/>
      <c r="D77" s="2"/>
    </row>
  </sheetData>
  <sortState ref="A3:L66">
    <sortCondition ref="J3:J66"/>
  </sortState>
  <mergeCells count="3">
    <mergeCell ref="B1:D1"/>
    <mergeCell ref="E1:G1"/>
    <mergeCell ref="H1:J1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7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2.25" customHeight="1" thickBot="1" x14ac:dyDescent="0.25"/>
    <row r="44" spans="2:16" ht="21" customHeight="1" thickBot="1" x14ac:dyDescent="0.25">
      <c r="B44" s="16" t="s">
        <v>217</v>
      </c>
      <c r="L44" s="42" t="s">
        <v>8</v>
      </c>
      <c r="M44" s="43"/>
      <c r="N44" s="43"/>
      <c r="O44" s="43"/>
      <c r="P44" s="44"/>
    </row>
  </sheetData>
  <sheetProtection password="DAA9"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South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LISTS</vt:lpstr>
      <vt:lpstr>Area Team data</vt:lpstr>
      <vt:lpstr>London Chart</vt:lpstr>
      <vt:lpstr>London data</vt:lpstr>
      <vt:lpstr>Midlands Chart</vt:lpstr>
      <vt:lpstr>Midlands data</vt:lpstr>
      <vt:lpstr>North Chart</vt:lpstr>
      <vt:lpstr>North data</vt:lpstr>
      <vt:lpstr>South Chart</vt:lpstr>
      <vt:lpstr>South data</vt:lpstr>
      <vt:lpstr>Area Team Chart</vt:lpstr>
      <vt:lpstr>London</vt:lpstr>
      <vt:lpstr>MidlandsEast</vt:lpstr>
      <vt:lpstr>North</vt:lpstr>
      <vt:lpstr>South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Robert McHugh</cp:lastModifiedBy>
  <cp:lastPrinted>2011-10-07T08:24:22Z</cp:lastPrinted>
  <dcterms:created xsi:type="dcterms:W3CDTF">2010-08-27T07:49:22Z</dcterms:created>
  <dcterms:modified xsi:type="dcterms:W3CDTF">2018-03-28T08:25:01Z</dcterms:modified>
</cp:coreProperties>
</file>