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120" yWindow="-120" windowWidth="21840" windowHeight="13140"/>
  </bookViews>
  <sheets>
    <sheet name="Page 1" sheetId="1" r:id="rId1"/>
    <sheet name=" Page 2" sheetId="2" r:id="rId2"/>
    <sheet name="Page 3" sheetId="3" r:id="rId3"/>
    <sheet name="Page 4" sheetId="4" r:id="rId4"/>
    <sheet name="Page 5" sheetId="10" r:id="rId5"/>
    <sheet name="Page 6" sheetId="5" r:id="rId6"/>
    <sheet name="Page 7" sheetId="6" r:id="rId7"/>
    <sheet name="Page 8" sheetId="8" r:id="rId8"/>
    <sheet name="Page 9" sheetId="7" r:id="rId9"/>
    <sheet name="Page 10" sheetId="11" r:id="rId10"/>
    <sheet name="Data" sheetId="9" r:id="rId1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5" i="4" l="1"/>
  <c r="A14" i="4"/>
  <c r="H31" i="10" l="1"/>
  <c r="K28" i="10"/>
  <c r="H28" i="10"/>
  <c r="D20" i="5" l="1"/>
  <c r="H16" i="2" l="1"/>
  <c r="H20" i="2" s="1"/>
  <c r="K40" i="11" l="1"/>
  <c r="K37" i="11"/>
  <c r="K32" i="11"/>
  <c r="K29" i="11"/>
  <c r="K26" i="11"/>
  <c r="I37" i="11"/>
  <c r="I32" i="11"/>
  <c r="I29" i="11"/>
  <c r="I26" i="11"/>
  <c r="G37" i="11"/>
  <c r="G32" i="11"/>
  <c r="G29" i="11"/>
  <c r="G26" i="11"/>
  <c r="E37" i="11"/>
  <c r="E35" i="11"/>
  <c r="E34" i="11"/>
  <c r="E33" i="11"/>
  <c r="E32" i="11"/>
  <c r="E29" i="11"/>
  <c r="E26" i="11"/>
  <c r="K39" i="7"/>
  <c r="K36" i="7"/>
  <c r="K32" i="7"/>
  <c r="K29" i="7"/>
  <c r="K26" i="7"/>
  <c r="I36" i="7"/>
  <c r="I32" i="7"/>
  <c r="I29" i="7"/>
  <c r="I26" i="7"/>
  <c r="G36" i="7"/>
  <c r="G32" i="7"/>
  <c r="G29" i="7"/>
  <c r="G26" i="7"/>
  <c r="E36" i="7"/>
  <c r="E34" i="7"/>
  <c r="E33" i="7"/>
  <c r="E32" i="7"/>
  <c r="E29" i="7"/>
  <c r="E26" i="7"/>
  <c r="A13" i="4" l="1"/>
  <c r="D35" i="11" l="1"/>
  <c r="D34" i="11"/>
  <c r="D33" i="11"/>
  <c r="D32" i="11"/>
  <c r="H37" i="11" l="1"/>
  <c r="H32" i="11"/>
  <c r="H29" i="11"/>
  <c r="H26" i="11"/>
  <c r="K30" i="6"/>
  <c r="H43" i="6" l="1"/>
  <c r="H34" i="6"/>
  <c r="H21" i="6"/>
  <c r="D37" i="11"/>
  <c r="D29" i="11"/>
  <c r="J10" i="11"/>
  <c r="E10" i="11"/>
  <c r="D8" i="11"/>
  <c r="D6" i="11"/>
  <c r="D41" i="5"/>
  <c r="I6" i="10"/>
  <c r="K27" i="4"/>
  <c r="K30" i="4"/>
  <c r="K33" i="4"/>
  <c r="K36" i="4"/>
  <c r="K39" i="4"/>
  <c r="K42" i="4"/>
  <c r="K45" i="4"/>
  <c r="F41" i="5" l="1"/>
  <c r="J56" i="3"/>
  <c r="D36" i="7"/>
  <c r="D49" i="5"/>
  <c r="F49" i="5" s="1"/>
  <c r="D34" i="7"/>
  <c r="D33" i="7"/>
  <c r="D32" i="7"/>
  <c r="D29" i="7"/>
  <c r="H36" i="7"/>
  <c r="H32" i="7"/>
  <c r="H29" i="7"/>
  <c r="H26" i="7"/>
  <c r="J10" i="7"/>
  <c r="E10" i="7"/>
  <c r="D8" i="7"/>
  <c r="D6" i="7"/>
  <c r="K43" i="6"/>
  <c r="H40" i="6"/>
  <c r="H46" i="6" s="1"/>
  <c r="K37" i="6"/>
  <c r="H6" i="6"/>
  <c r="K6" i="6" s="1"/>
  <c r="K15" i="4"/>
  <c r="K14" i="4"/>
  <c r="K13" i="4"/>
  <c r="K7" i="4"/>
  <c r="K6" i="4"/>
  <c r="K16" i="2"/>
  <c r="K20" i="2" s="1"/>
  <c r="K39" i="2" s="1"/>
  <c r="H39" i="2"/>
  <c r="K58" i="2" l="1"/>
  <c r="H58" i="2"/>
  <c r="K11" i="6"/>
  <c r="K34" i="6" s="1"/>
  <c r="K40" i="6" s="1"/>
  <c r="K46" i="6" s="1"/>
  <c r="J50" i="6" s="1"/>
  <c r="K6" i="3"/>
  <c r="K21" i="3" s="1"/>
  <c r="K9" i="4"/>
  <c r="K17" i="4"/>
  <c r="H6" i="3" l="1"/>
  <c r="H13" i="3" s="1"/>
  <c r="J25" i="3" s="1"/>
  <c r="J42" i="2"/>
  <c r="J28" i="3"/>
  <c r="K21" i="6"/>
  <c r="J25" i="6" l="1"/>
  <c r="J45" i="2" s="1"/>
  <c r="J48" i="2" s="1"/>
  <c r="J31" i="3"/>
  <c r="J37" i="3" l="1"/>
  <c r="H27" i="4" s="1"/>
  <c r="E12" i="11" l="1"/>
  <c r="H48" i="4"/>
  <c r="D10" i="5" s="1"/>
  <c r="D38" i="5" s="1"/>
  <c r="F29" i="11" l="1"/>
  <c r="J29" i="11" s="1"/>
  <c r="F13" i="5"/>
  <c r="J13" i="5" s="1"/>
  <c r="F20" i="5"/>
  <c r="E12" i="7"/>
  <c r="F44" i="5"/>
  <c r="J41" i="5"/>
  <c r="F16" i="5"/>
  <c r="J16" i="5" s="1"/>
  <c r="F29" i="7" l="1"/>
  <c r="J29" i="7" s="1"/>
  <c r="F10" i="5"/>
  <c r="J10" i="5" s="1"/>
  <c r="D26" i="7"/>
  <c r="F37" i="11"/>
  <c r="J37" i="11" s="1"/>
  <c r="J49" i="5"/>
  <c r="F32" i="11"/>
  <c r="J32" i="11" s="1"/>
  <c r="J44" i="5"/>
  <c r="F32" i="7"/>
  <c r="J32" i="7" s="1"/>
  <c r="F36" i="7"/>
  <c r="J36" i="7" s="1"/>
  <c r="J20" i="5"/>
  <c r="F38" i="5" l="1"/>
  <c r="F26" i="11" s="1"/>
  <c r="J26" i="11" s="1"/>
  <c r="J40" i="11" s="1"/>
  <c r="D26" i="11"/>
  <c r="F26" i="7"/>
  <c r="J26" i="7" s="1"/>
  <c r="J39" i="7" s="1"/>
  <c r="J23" i="5"/>
  <c r="J38" i="5" l="1"/>
  <c r="J52" i="5" s="1"/>
</calcChain>
</file>

<file path=xl/sharedStrings.xml><?xml version="1.0" encoding="utf-8"?>
<sst xmlns="http://schemas.openxmlformats.org/spreadsheetml/2006/main" count="309" uniqueCount="242">
  <si>
    <t>NOT to be completed by a salaried GP employed by a limited company who is not a shareholder.</t>
  </si>
  <si>
    <t>Provider's full name</t>
  </si>
  <si>
    <t>Box</t>
  </si>
  <si>
    <t>A</t>
  </si>
  <si>
    <t>Company's full name</t>
  </si>
  <si>
    <t>Company's registration number</t>
  </si>
  <si>
    <t>C</t>
  </si>
  <si>
    <t>D</t>
  </si>
  <si>
    <t>E</t>
  </si>
  <si>
    <t>F</t>
  </si>
  <si>
    <t>G</t>
  </si>
  <si>
    <t>H</t>
  </si>
  <si>
    <t>I</t>
  </si>
  <si>
    <t>J</t>
  </si>
  <si>
    <t>Tick this box if figures in this certificate are estimated or from provisional accounts</t>
  </si>
  <si>
    <t>K</t>
  </si>
  <si>
    <t>L</t>
  </si>
  <si>
    <t>Please refer to the 'Limited Company Guidance And Completion Notes' when completing this schedule.</t>
  </si>
  <si>
    <t>Calculation of the company's NHS income ratio</t>
  </si>
  <si>
    <t>Accounting year ended</t>
  </si>
  <si>
    <t>State the amount of income included in Box 2 above relating to non-NHS income.</t>
  </si>
  <si>
    <t>Deduct the non-NHS income stated in Box 3 from the income stated in Box 2.  This is your theoretical entitlement to the company's NHS income.</t>
  </si>
  <si>
    <t>1A</t>
  </si>
  <si>
    <t>2A</t>
  </si>
  <si>
    <t>3A</t>
  </si>
  <si>
    <t>4A</t>
  </si>
  <si>
    <t>5A</t>
  </si>
  <si>
    <t>Important Note</t>
  </si>
  <si>
    <r>
      <t xml:space="preserve">NHS income ratio (Box 4 </t>
    </r>
    <r>
      <rPr>
        <sz val="8"/>
        <color theme="1"/>
        <rFont val="Calibri"/>
        <family val="2"/>
      </rPr>
      <t>÷</t>
    </r>
    <r>
      <rPr>
        <sz val="8"/>
        <color theme="1"/>
        <rFont val="Arial"/>
        <family val="2"/>
      </rPr>
      <t xml:space="preserve"> Box 2 x 100) *</t>
    </r>
  </si>
  <si>
    <t>Calculation of pensionable profits paid as salary</t>
  </si>
  <si>
    <t>6A</t>
  </si>
  <si>
    <t>7A</t>
  </si>
  <si>
    <t>8A</t>
  </si>
  <si>
    <t>Multiply the figure in box 7 by the figure in box 5.</t>
  </si>
  <si>
    <t>12A</t>
  </si>
  <si>
    <r>
      <t xml:space="preserve">Multiply the figure in box 12 by the figure in box 5.  This is your maximum </t>
    </r>
    <r>
      <rPr>
        <b/>
        <sz val="8"/>
        <color theme="1"/>
        <rFont val="Arial"/>
        <family val="2"/>
      </rPr>
      <t>potential</t>
    </r>
    <r>
      <rPr>
        <sz val="8"/>
        <color theme="1"/>
        <rFont val="Arial"/>
        <family val="2"/>
      </rPr>
      <t xml:space="preserve"> pensionable dividend for the respective accounting year end.</t>
    </r>
  </si>
  <si>
    <t>13A</t>
  </si>
  <si>
    <t>Enter your total net dividend received in respect of each accounting year above.</t>
  </si>
  <si>
    <t>14A</t>
  </si>
  <si>
    <r>
      <t xml:space="preserve">Enter the smaller of boxes 13 and 14.  This is your maximum </t>
    </r>
    <r>
      <rPr>
        <b/>
        <sz val="8"/>
        <color theme="1"/>
        <rFont val="Arial"/>
        <family val="2"/>
      </rPr>
      <t>actual</t>
    </r>
    <r>
      <rPr>
        <sz val="8"/>
        <color theme="1"/>
        <rFont val="Arial"/>
        <family val="2"/>
      </rPr>
      <t xml:space="preserve"> pensionable dividend for each accounting period.</t>
    </r>
  </si>
  <si>
    <t>15A</t>
  </si>
  <si>
    <t>16A</t>
  </si>
  <si>
    <t>17A</t>
  </si>
  <si>
    <t>Add box 18 to 19.  This is your total pensionable dividend.</t>
  </si>
  <si>
    <t>NHS pensionable pay</t>
  </si>
  <si>
    <t>NHS pensionable pay for added years purposes</t>
  </si>
  <si>
    <t>Seniority</t>
  </si>
  <si>
    <t>23A</t>
  </si>
  <si>
    <t>Enter the amount of excluded income included in box 21 above from honorary board posts, salaried clinical posts or salaried community medical officer posts (please see notes to this box, but the entry is likely to be nil).</t>
  </si>
  <si>
    <t>Employment</t>
  </si>
  <si>
    <t>Employment box 7A above</t>
  </si>
  <si>
    <t>Total employment to cross reference to box 1 of the tax return employment pages</t>
  </si>
  <si>
    <t>Dividends</t>
  </si>
  <si>
    <t>Total dividends to cross reference to box 3 of the tax return</t>
  </si>
  <si>
    <t>Pensionable pay from box 21</t>
  </si>
  <si>
    <r>
      <rPr>
        <b/>
        <sz val="8"/>
        <color theme="1"/>
        <rFont val="Arial"/>
        <family val="2"/>
      </rPr>
      <t>Add:</t>
    </r>
    <r>
      <rPr>
        <sz val="8"/>
        <color theme="1"/>
        <rFont val="Arial"/>
        <family val="2"/>
      </rPr>
      <t xml:space="preserve"> Locum income pensioned separately</t>
    </r>
  </si>
  <si>
    <r>
      <rPr>
        <b/>
        <sz val="8"/>
        <color theme="1"/>
        <rFont val="Arial"/>
        <family val="2"/>
      </rPr>
      <t>Add:</t>
    </r>
    <r>
      <rPr>
        <sz val="8"/>
        <color theme="1"/>
        <rFont val="Arial"/>
        <family val="2"/>
      </rPr>
      <t xml:space="preserve"> Type 2 practitioner pensionable pay already pensioned at source.</t>
    </r>
  </si>
  <si>
    <r>
      <rPr>
        <b/>
        <sz val="8"/>
        <color theme="1"/>
        <rFont val="Arial"/>
        <family val="2"/>
      </rPr>
      <t>Add:</t>
    </r>
    <r>
      <rPr>
        <sz val="8"/>
        <color theme="1"/>
        <rFont val="Arial"/>
        <family val="2"/>
      </rPr>
      <t xml:space="preserve"> Pensionable GP SOLO income.</t>
    </r>
  </si>
  <si>
    <r>
      <rPr>
        <b/>
        <sz val="8"/>
        <color theme="1"/>
        <rFont val="Arial"/>
        <family val="2"/>
      </rPr>
      <t>Add:</t>
    </r>
    <r>
      <rPr>
        <sz val="8"/>
        <color theme="1"/>
        <rFont val="Arial"/>
        <family val="2"/>
      </rPr>
      <t xml:space="preserve"> Pensionable practitioner income from the Type 1 Practitioner Certificate of Pensionable Profit.</t>
    </r>
  </si>
  <si>
    <r>
      <rPr>
        <b/>
        <sz val="8"/>
        <color theme="1"/>
        <rFont val="Arial"/>
        <family val="2"/>
      </rPr>
      <t>Add:</t>
    </r>
    <r>
      <rPr>
        <sz val="8"/>
        <color theme="1"/>
        <rFont val="Arial"/>
        <family val="2"/>
      </rPr>
      <t xml:space="preserve"> Any other pensionable practitioner pay not included above; eg other type 1 practitioner certificate.</t>
    </r>
  </si>
  <si>
    <t>This is your gross practitioner pay for the determination of the tier rate.</t>
  </si>
  <si>
    <t>Contributions already</t>
  </si>
  <si>
    <t>Contributions due less contributions paid</t>
  </si>
  <si>
    <t>Relevant %</t>
  </si>
  <si>
    <t>Contributions due</t>
  </si>
  <si>
    <t>paid</t>
  </si>
  <si>
    <t xml:space="preserve">Employee pension  </t>
  </si>
  <si>
    <t>contributions*</t>
  </si>
  <si>
    <t>Added years pension</t>
  </si>
  <si>
    <t>Money Purchase AVC%*</t>
  </si>
  <si>
    <t>Money Purchase amount*</t>
  </si>
  <si>
    <t>Additional pension amount*</t>
  </si>
  <si>
    <t xml:space="preserve">Employer pension                                              </t>
  </si>
  <si>
    <t>contributions</t>
  </si>
  <si>
    <t>Total amount of contributions (over)/under paid for the year</t>
  </si>
  <si>
    <t>Actual from final accounts</t>
  </si>
  <si>
    <t>Calculation of maximum potential pensionable dividend</t>
  </si>
  <si>
    <t>Enter your total net dividend received in respect of the above accounting year.</t>
  </si>
  <si>
    <t>Provider's name</t>
  </si>
  <si>
    <t>NI number or pension scheme ref no</t>
  </si>
  <si>
    <t>Pensionable profit</t>
  </si>
  <si>
    <t>Pensionable profit for added years</t>
  </si>
  <si>
    <t>Company NHSPA EAC</t>
  </si>
  <si>
    <t>Date</t>
  </si>
  <si>
    <t>Total contributions</t>
  </si>
  <si>
    <t>Money Purchase AVC%</t>
  </si>
  <si>
    <t>Money Purchase amount</t>
  </si>
  <si>
    <t>Additional pension amount</t>
  </si>
  <si>
    <t>Additional Information</t>
  </si>
  <si>
    <t>Tiers</t>
  </si>
  <si>
    <t>Ee rates</t>
  </si>
  <si>
    <t>Er rate</t>
  </si>
  <si>
    <t>P</t>
  </si>
  <si>
    <t>Apply tier rate below</t>
  </si>
  <si>
    <t>N</t>
  </si>
  <si>
    <t>1995/2008</t>
  </si>
  <si>
    <t>M</t>
  </si>
  <si>
    <t>O</t>
  </si>
  <si>
    <r>
      <rPr>
        <b/>
        <sz val="8"/>
        <rFont val="Arial"/>
        <family val="2"/>
      </rPr>
      <t>Add:</t>
    </r>
    <r>
      <rPr>
        <sz val="8"/>
        <rFont val="Arial"/>
        <family val="2"/>
      </rPr>
      <t xml:space="preserve"> Pensionable practitioner income from the Type 1 Certificate of pensionable profit</t>
    </r>
  </si>
  <si>
    <t>Calculation of pensionable profits paid as dividends</t>
  </si>
  <si>
    <t>income at box 21 relates.</t>
  </si>
  <si>
    <t>84A</t>
  </si>
  <si>
    <t>85A</t>
  </si>
  <si>
    <t>ERRBO amount</t>
  </si>
  <si>
    <t>GP (or non-GP Provider's) signature</t>
  </si>
  <si>
    <t>If box M is ticked please provide the date of entering the 2015 scheme</t>
  </si>
  <si>
    <t>35A</t>
  </si>
  <si>
    <t>Employment box 7 above</t>
  </si>
  <si>
    <r>
      <rPr>
        <b/>
        <sz val="8"/>
        <color theme="1"/>
        <rFont val="Arial"/>
        <family val="2"/>
      </rPr>
      <t>Add:</t>
    </r>
    <r>
      <rPr>
        <sz val="8"/>
        <color theme="1"/>
        <rFont val="Arial"/>
        <family val="2"/>
      </rPr>
      <t xml:space="preserve"> The pensionable amount of other salaried income treated as practitioner pay (eg hospital bed fund posts).</t>
    </r>
  </si>
  <si>
    <t>24A</t>
  </si>
  <si>
    <t>32A</t>
  </si>
  <si>
    <t>32B</t>
  </si>
  <si>
    <t>33A</t>
  </si>
  <si>
    <t>33B</t>
  </si>
  <si>
    <t>Pensionable pay from box 21 apportioned between schemes</t>
  </si>
  <si>
    <t>Pensionable pay from box 21 apportionmed between schemes</t>
  </si>
  <si>
    <t>82A</t>
  </si>
  <si>
    <t>83A</t>
  </si>
  <si>
    <t>Tick this box if the certificate is for seniority purposes only</t>
  </si>
  <si>
    <t>Q</t>
  </si>
  <si>
    <t>Tier rates for employee contributions - with Annualisation</t>
  </si>
  <si>
    <t>Tier rates for employee contributions - no Annualisation</t>
  </si>
  <si>
    <t>Use this page to provide any additional information and calculations</t>
  </si>
  <si>
    <t xml:space="preserve">If you cannot use the standard or alternative non-NHS expense calculations explain your own method of </t>
  </si>
  <si>
    <t>non-NHS expense calculation here.</t>
  </si>
  <si>
    <t>Also use this box to provide any other information that may assist the processing of this certificate, including</t>
  </si>
  <si>
    <t>notes about retirement, 24 hour retirement, seniority, added years capped income etc.</t>
  </si>
  <si>
    <t>If you have an agent who completes your certificate you may provide their details below to enable communication:</t>
  </si>
  <si>
    <t>Agent name</t>
  </si>
  <si>
    <t>Address</t>
  </si>
  <si>
    <t>Office telephone number</t>
  </si>
  <si>
    <t>E-mail address</t>
  </si>
  <si>
    <t>PCSE/LHB Agreement</t>
  </si>
  <si>
    <t>I have checked the figures shown in boxes 21, 22 and 24 of this certificate and I am satisfied that they appear consistent with the relevant NHS work and income that this PCSE/LHB is aware of and confirm that they have been used to confirm, record and pay over to NHS Pensions the appropriate NHS Pension Scheme contributions for the year to which this certificate relates.</t>
  </si>
  <si>
    <t>PCSE/LHB authorised signature</t>
  </si>
  <si>
    <t>34A</t>
  </si>
  <si>
    <t>35B</t>
  </si>
  <si>
    <t>34B</t>
  </si>
  <si>
    <r>
      <rPr>
        <b/>
        <sz val="8"/>
        <rFont val="Arial"/>
        <family val="2"/>
      </rPr>
      <t>Add:</t>
    </r>
    <r>
      <rPr>
        <sz val="8"/>
        <rFont val="Arial"/>
        <family val="2"/>
      </rPr>
      <t xml:space="preserve"> Locum income pensioned separately </t>
    </r>
  </si>
  <si>
    <r>
      <rPr>
        <b/>
        <sz val="8"/>
        <rFont val="Arial"/>
        <family val="2"/>
      </rPr>
      <t>Add:</t>
    </r>
    <r>
      <rPr>
        <sz val="8"/>
        <rFont val="Arial"/>
        <family val="2"/>
      </rPr>
      <t xml:space="preserve"> GP Solo income for the year</t>
    </r>
  </si>
  <si>
    <r>
      <rPr>
        <b/>
        <sz val="8"/>
        <rFont val="Arial"/>
        <family val="2"/>
      </rPr>
      <t>Add:</t>
    </r>
    <r>
      <rPr>
        <sz val="8"/>
        <rFont val="Arial"/>
        <family val="2"/>
      </rPr>
      <t xml:space="preserve"> Type 2 practitioner pensionable pay already pensioned at source, including bed fund posts</t>
    </r>
  </si>
  <si>
    <t>Total income for tier rate purposes</t>
  </si>
  <si>
    <t>Tier rate for 1995/2008 scheme income</t>
  </si>
  <si>
    <t>2015 Scheme Pensionable Profits</t>
  </si>
  <si>
    <t>Where you have ticked box M above and entered a date in box N on page 1 please apportion your practitioner and GP Solo income around that date.  The guidance notes offer assistance.</t>
  </si>
  <si>
    <r>
      <rPr>
        <b/>
        <sz val="8"/>
        <rFont val="Arial"/>
        <family val="2"/>
      </rPr>
      <t>Add:</t>
    </r>
    <r>
      <rPr>
        <sz val="8"/>
        <rFont val="Arial"/>
        <family val="2"/>
      </rPr>
      <t xml:space="preserve"> Any other pensionable practitioner pay not included above; eg other Type 1 or company certificate</t>
    </r>
  </si>
  <si>
    <t>36A</t>
  </si>
  <si>
    <t>37A</t>
  </si>
  <si>
    <t>38A</t>
  </si>
  <si>
    <t>39A</t>
  </si>
  <si>
    <t>40A</t>
  </si>
  <si>
    <t>40B</t>
  </si>
  <si>
    <t>39B</t>
  </si>
  <si>
    <t>38B</t>
  </si>
  <si>
    <t>37B</t>
  </si>
  <si>
    <t>36B</t>
  </si>
  <si>
    <t>43A</t>
  </si>
  <si>
    <t>43B</t>
  </si>
  <si>
    <t>43C</t>
  </si>
  <si>
    <t>60A</t>
  </si>
  <si>
    <t>60B</t>
  </si>
  <si>
    <t>60C</t>
  </si>
  <si>
    <t>60D</t>
  </si>
  <si>
    <t>75A</t>
  </si>
  <si>
    <t>76A</t>
  </si>
  <si>
    <t>77A</t>
  </si>
  <si>
    <t>78A</t>
  </si>
  <si>
    <t>80A</t>
  </si>
  <si>
    <t>81A</t>
  </si>
  <si>
    <t>Boxes 45 to 48 include the amount of pensionable pay in box 32A (or 33A) multiplied by the relevant % in box 41 to 44 above.</t>
  </si>
  <si>
    <t>* You must enter zero or the actual percentage in boxes 41, 42 &amp; 43A, and zero or the actual amount in boxes 43B &amp; 43C.</t>
  </si>
  <si>
    <t>* See the NHS Pensions Agency's guidance to tiered rate contributions to be used.</t>
  </si>
  <si>
    <t>Boxes 62 to 65 include the amount of pensionable pay in box 32B (or 33B) multiplied by the relevant % in box 58 to 61 above.</t>
  </si>
  <si>
    <t>* You must enter zero or the actual percentage in boxes 58, 59 &amp; 60A, and zero or the actual amount in boxes 60B, 60C &amp; 60D.</t>
  </si>
  <si>
    <t>Multiply the figure in box 77 by the figure in box 76.</t>
  </si>
  <si>
    <r>
      <t xml:space="preserve">Multiply the figure in box 80 by the figure in box 76.  This is your maximum </t>
    </r>
    <r>
      <rPr>
        <b/>
        <sz val="8"/>
        <color theme="1"/>
        <rFont val="Arial"/>
        <family val="2"/>
      </rPr>
      <t>potential</t>
    </r>
    <r>
      <rPr>
        <sz val="8"/>
        <color theme="1"/>
        <rFont val="Arial"/>
        <family val="2"/>
      </rPr>
      <t xml:space="preserve"> pensionable dividend.</t>
    </r>
  </si>
  <si>
    <r>
      <t xml:space="preserve">Enter the smaller of boxes 81 and 82.  This is your maximum </t>
    </r>
    <r>
      <rPr>
        <b/>
        <sz val="8"/>
        <color theme="1"/>
        <rFont val="Arial"/>
        <family val="2"/>
      </rPr>
      <t>actual</t>
    </r>
    <r>
      <rPr>
        <sz val="8"/>
        <color theme="1"/>
        <rFont val="Arial"/>
        <family val="2"/>
      </rPr>
      <t xml:space="preserve"> pensionable dividend.</t>
    </r>
  </si>
  <si>
    <t>Of the figure in box 82, enter the amount of dividend paid before 6 April 2017.</t>
  </si>
  <si>
    <t>Where agent details have been included on page 8, I hereby give my consent for PCSE to contact my agent regarding the information provided in this certificate</t>
  </si>
  <si>
    <t>* Where the accounts for the year end falling after 5 April 2018 have not been either prepared or finalised, it will be necessary to use an estimated percentage at box 5A.  You should use your knowledge of your own affairs to determine this percentage, but it is acceptable to rely on the figure from box 5.  Where the figure is estimated, tick box L above and, if not using the figure from box 5, explain at box 87 how you have arrived at the figure in box 5A.</t>
  </si>
  <si>
    <t>An electronic spreadsheet version of the Certificate is only acceptable with page 10 unsigned if submitted via an nhs.net email address.  Submissions from other sources must be accompanied by the signed page.</t>
  </si>
  <si>
    <t>An electronic spreadsheet version of the Certificate is only acceptable with page 9 unsigned if submitted via an nhs.net email address.  Submissions from other sources must be accompanied by the signed page.</t>
  </si>
  <si>
    <t>GP Provider (or non-GP Provider) Shareholder of a Qualifying Limited Company Certificate of Pensionable Income for 2018/19</t>
  </si>
  <si>
    <t>The main 2018/19 Certificate and/or Type 2 Certificate may also need to be completed if not all of your pensionable earnings derive from this one company contract.</t>
  </si>
  <si>
    <t>For each of the company year ends from which salary and dividends were paid in the tax year 2018/19, the particular ratio of NHS income needs to be calculated.</t>
  </si>
  <si>
    <t>* Where a provisional ratio was used at box 5A of the 2017/18 certificate, please consult the guidance regarding necessary adjustments, complete page 7 and enter the adjustments at boxes 10 and 19.</t>
  </si>
  <si>
    <t>For each company year end, enter the element of salary received in 2018/19.  The sum of boxes 7 and 7A will therefore reflect the entry at box 1 of the employment page of your 2018/19 tax return (see below).</t>
  </si>
  <si>
    <t>Add box 8 and 8A.  This equals your pensionable salary for 2018/19.</t>
  </si>
  <si>
    <t>Enter the adjustment to pensionable salary for 2017/18, from box 79 on page 7.</t>
  </si>
  <si>
    <t>Add box 9 to box 10.  This is your total pensionable salary for 2018/19.</t>
  </si>
  <si>
    <t>Enter your theoretical share of the profit after tax, but before dividends paid, in respect of each accounting year end to which dividends paid in 2018/19 relate, based upon the ratio indicated in the guidance notes.</t>
  </si>
  <si>
    <t>For the accounting year ending in 2018/19, enter the amount of your dividend that was paid before 6 April 2018 (this cannot exceed box 14 and should match box 16A of the previous cert)</t>
  </si>
  <si>
    <t>For the accounting year ending in 2018/19, subtract box 16 from box 15.  This is your NHS pensionable dividend for 2018/19 for the accounting year end that falls in 2018/19 (cannot be negative)</t>
  </si>
  <si>
    <t>For the accounting year ending after 2018/19, enter the amount of dividend paid before 6 April 2019 (cannot be more than box 14A).  This figure will carry forward to box 16 of the 2019/20 Limited Company Certificate.</t>
  </si>
  <si>
    <t>Enter the lower of box 15A and 16A.  This is your NHS pensionable dividend for 2018/19 for the accounting year ending after 2018/19.</t>
  </si>
  <si>
    <t>Add boxes 17 &amp; 17A.  This is your pensionable dividend for 2018/19.</t>
  </si>
  <si>
    <t>Enter the adjustment to pensionable dividend for 2017/18, see box 86 on page 7.</t>
  </si>
  <si>
    <t>Add the figures in boxes 11 and 20 together and enter the total in box 21.  This is your total limited company pensionable pay for 2018/19.</t>
  </si>
  <si>
    <t>Enter the amount of pensionable pay for added years purposes for 2018/19.  Whilst this defaults to the prescribed full value for the year (£160,800 if capped), where there is income pensioned elsewhere it may be that the amount in box 22 should be reduced.</t>
  </si>
  <si>
    <t>Enter the seniority for the respective year end that was paid to the company for you in 2018/19.  Depending on the year end of the company accounts, either entry may reflect one, two, three or all four of the quarterly seniority payments received for you on the practice statements of June, September and December 2018 and March 2019.</t>
  </si>
  <si>
    <t>Add box 23 to 23A.  This is your total seniority payment for the year ended 31 March 2019.</t>
  </si>
  <si>
    <t>2018/19 Tax Return Check Boxes</t>
  </si>
  <si>
    <t>Boxes 49 to 52 include the contributions already paid and recorded by the PCSE/LHB for 2018/19 in respect of company income.</t>
  </si>
  <si>
    <t>Boxes 66 to 69 include the contributions already paid and recorded by the PCSE/LHB for 2018/19 in respect of company income.</t>
  </si>
  <si>
    <t>2017/18 Adjustments</t>
  </si>
  <si>
    <t>If estimated figures have been used in the 2017/18 certificate, for profits from accounts ending in the 2018/19 tax year, the correct ratio of NHS income needs to be calculated and an adjustment needs to be made to the pensionable pay.</t>
  </si>
  <si>
    <t>Estimate from 2017/18</t>
  </si>
  <si>
    <t>Enter the estimated and actual NHS income ratio (box 5A, from the 2017/18 certificate and box 5 from this certificate)</t>
  </si>
  <si>
    <t>In each box enter the element of salary received in 2018/19 (box 7A from the 2017/18 certificate)</t>
  </si>
  <si>
    <t>Subtract box 78 from 78A.  This is the adjustment to your pensionable salary for 2018/19.</t>
  </si>
  <si>
    <t>Enter your estimated and actual theoretical share of the profits after tax, but before dividends (box 12A from 2017/18 and 12 of this certificate respectively).</t>
  </si>
  <si>
    <t>Enter the lower of box of 83 and 84.  This is your NHS pensionable dividend for 2017/18 for the accounting year ending in 2018/19.</t>
  </si>
  <si>
    <t>Subtract box 85 from 85A. This is the adjustment to your pensionable dividend for 2018/19.</t>
  </si>
  <si>
    <t>Declaration of NHS pensionable profits in respect of GMS, PMS, SPMS or APMS income from a limited company for 2018/19</t>
  </si>
  <si>
    <t>National Insurance number</t>
  </si>
  <si>
    <t>Pension Scheme 'SD' reference</t>
  </si>
  <si>
    <t>GMC registration number</t>
  </si>
  <si>
    <t>B1</t>
  </si>
  <si>
    <t>B2</t>
  </si>
  <si>
    <t>B3</t>
  </si>
  <si>
    <t>Host (i.e. commissioning) NHSE/PCSE or LHB</t>
  </si>
  <si>
    <t>To be completed by all GP (and non-GP) providers who are shareholders in a limited company that holds a GMS, PMS, APMS or SPMS contract and is a NHSPS (NHS Pension Scheme) Employing Authority</t>
  </si>
  <si>
    <t xml:space="preserve">Contract type (GMS, PMS, APMS, or sPMS) </t>
  </si>
  <si>
    <t>Date during 2018/19 that they became a shareholder</t>
  </si>
  <si>
    <t>Date during 2018/19 when they ceased to be a shareholder,</t>
  </si>
  <si>
    <t>Tick if HMRC earnings cap applies to an Added Years purchase</t>
  </si>
  <si>
    <t>Tick this box if you entered/transitioned to 2015 Scheme during 2018/19</t>
  </si>
  <si>
    <t>Calculation of NHS Pension Scheme Contributions for 1995/2008 Sections</t>
  </si>
  <si>
    <t>Calculation of NHS Pension Scheme Contributions for the 2015 Scheme</t>
  </si>
  <si>
    <t>1995/2008 Section Pensionable Profits</t>
  </si>
  <si>
    <t>Determination of the tiered employee contribution rate to be applied to all 2018/19 GP income.  Where income has been pensioned separately, you must contact the relevant Employing Authority to arrange any adjustment separately.</t>
  </si>
  <si>
    <t>You must send the Certificate to NHSE/PCSE or the LHB as soon as possible and NO LATER THAN 28th February 2020. If you give false information you may be liable to investigation and prosecution.
"I confirm that information provided on this Certificate is correct, is consistent with my HMRC tax return and the accounts filed to Companies House. My declared NHS pensionable income does not include non-NHS (i.e. private) income and that I shall pay all contributions due via the Practice/Company."</t>
  </si>
  <si>
    <t>You must send the Certificate to the PCSE/LHB as soon as possible and NO LATER THAN 28th February 2020. If you give false information you may be liable to investigation and prosecution.
"I confirm that information provided on this Certificate is correct, is consistent with my HMRC tax return and the accounts filed to Companies House. My declared NHS pensionable income does not include non-NHS (i.e. private) income, and that I shall pay all contributions due via the Practice/Company."</t>
  </si>
  <si>
    <t xml:space="preserve">Complete this page and tick box P if the annualisation rules do not apply because you are a 1995 or 2008 Section member or are a 2015 Scheme member but had continuous 2018/19 pensionable service; e.g. no breaks. Your pensionable pay is determined by the aggregate of your 2018/19 GP income. Should annualisation apply please leave box P and this page blank .  </t>
  </si>
  <si>
    <r>
      <t>State your theoretical share of the company's total NHS and non-NHS income (</t>
    </r>
    <r>
      <rPr>
        <b/>
        <sz val="8"/>
        <color theme="1"/>
        <rFont val="Arial"/>
        <family val="2"/>
      </rPr>
      <t>not</t>
    </r>
    <r>
      <rPr>
        <sz val="8"/>
        <color theme="1"/>
        <rFont val="Arial"/>
        <family val="2"/>
      </rPr>
      <t xml:space="preserve"> adjusted for tax purposes) excluding shareholders' income that has been pensioned separately.</t>
    </r>
  </si>
  <si>
    <t>NHSPS year end, to which the pensionable</t>
  </si>
  <si>
    <t>Company's NHSPS Employing Authority code</t>
  </si>
  <si>
    <r>
      <t xml:space="preserve">opted out or retired from the </t>
    </r>
    <r>
      <rPr>
        <b/>
        <sz val="8"/>
        <rFont val="Arial"/>
        <family val="2"/>
      </rPr>
      <t>NHSPS</t>
    </r>
  </si>
  <si>
    <t>If you were a member of the 2015 Scheme at any time during 2018/19 and did not have 2015 Scheme continuous pensionable service  your GP income must be annualised to set the tiered rate. Please tick the box below and consult the guidance notes to apportion your income from box 21 between the sections/schemes.  You will then need to use the annualisation calculator from our website to calculate the correct tier rate for 2015 Scheme membership.</t>
  </si>
  <si>
    <t xml:space="preserve">Tier rate for 2015 scheme income (refer to  </t>
  </si>
  <si>
    <t>calculator available on the website)</t>
  </si>
  <si>
    <t>* See the our guidance to tiered rate contributions to be used.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</si>
</sst>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_-;\-* #,##0_-;_-* &quot;-&quot;??_-;_-@_-"/>
    <numFmt numFmtId="165" formatCode="0.0%"/>
    <numFmt numFmtId="166" formatCode="#,##0.00\ ;\(#,##0.00\);\-\ "/>
    <numFmt numFmtId="167" formatCode="#,##0\ ;\(#,##0\);\-\ "/>
    <numFmt numFmtId="168" formatCode="#,##0.00;#,##0.00"/>
  </numFmts>
  <fonts count="21" x14ac:knownFonts="1">
    <font>
      <sz val="10"/>
      <color theme="1"/>
      <name val="Arial"/>
      <family val="2"/>
    </font>
    <font>
      <sz val="8"/>
      <color theme="1"/>
      <name val="Arial"/>
      <family val="2"/>
    </font>
    <font>
      <sz val="10"/>
      <color theme="1"/>
      <name val="Arial"/>
      <family val="2"/>
    </font>
    <font>
      <b/>
      <sz val="8"/>
      <color theme="1"/>
      <name val="Arial"/>
      <family val="2"/>
    </font>
    <font>
      <b/>
      <sz val="12"/>
      <color theme="1"/>
      <name val="Arial"/>
      <family val="2"/>
    </font>
    <font>
      <u/>
      <sz val="8"/>
      <color theme="1"/>
      <name val="Arial"/>
      <family val="2"/>
    </font>
    <font>
      <sz val="10"/>
      <name val="Arial"/>
      <family val="2"/>
    </font>
    <font>
      <b/>
      <sz val="8"/>
      <name val="Arial"/>
      <family val="2"/>
    </font>
    <font>
      <sz val="8"/>
      <name val="Arial"/>
      <family val="2"/>
    </font>
    <font>
      <u/>
      <sz val="8"/>
      <name val="Arial"/>
      <family val="2"/>
    </font>
    <font>
      <b/>
      <u/>
      <sz val="8"/>
      <name val="Arial"/>
      <family val="2"/>
    </font>
    <font>
      <i/>
      <sz val="8"/>
      <name val="Arial"/>
      <family val="2"/>
    </font>
    <font>
      <sz val="10"/>
      <color theme="1"/>
      <name val="Wingdings 2"/>
      <family val="1"/>
      <charset val="2"/>
    </font>
    <font>
      <sz val="10"/>
      <name val="Wingdings 2"/>
      <family val="1"/>
      <charset val="2"/>
    </font>
    <font>
      <sz val="8"/>
      <color theme="1"/>
      <name val="Calibri"/>
      <family val="2"/>
    </font>
    <font>
      <sz val="11.5"/>
      <name val="Times New Roman"/>
      <family val="1"/>
    </font>
    <font>
      <sz val="11.5"/>
      <name val="Arial"/>
      <family val="2"/>
    </font>
    <font>
      <sz val="8"/>
      <color theme="0"/>
      <name val="Arial"/>
      <family val="2"/>
    </font>
    <font>
      <b/>
      <sz val="8"/>
      <color theme="0"/>
      <name val="Arial"/>
      <family val="2"/>
    </font>
    <font>
      <b/>
      <sz val="10"/>
      <name val="Arial"/>
      <family val="2"/>
    </font>
    <font>
      <b/>
      <sz val="10"/>
      <color theme="1"/>
      <name val="Arial"/>
      <family val="2"/>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9" fontId="2"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15" fillId="0" borderId="0"/>
    <xf numFmtId="43" fontId="2" fillId="0" borderId="0" applyFont="0" applyFill="0" applyBorder="0" applyAlignment="0" applyProtection="0"/>
  </cellStyleXfs>
  <cellXfs count="266">
    <xf numFmtId="0" fontId="0" fillId="0" borderId="0" xfId="0"/>
    <xf numFmtId="0" fontId="8" fillId="0" borderId="0" xfId="2" applyFont="1" applyFill="1"/>
    <xf numFmtId="0" fontId="8" fillId="0" borderId="0" xfId="2" applyFont="1" applyFill="1" applyBorder="1"/>
    <xf numFmtId="0" fontId="8" fillId="0" borderId="0" xfId="2" applyFont="1" applyFill="1" applyBorder="1" applyAlignment="1">
      <alignment horizontal="center"/>
    </xf>
    <xf numFmtId="0" fontId="3" fillId="0" borderId="0" xfId="0" applyFont="1"/>
    <xf numFmtId="14" fontId="1" fillId="0" borderId="0" xfId="0" applyNumberFormat="1" applyFont="1" applyBorder="1" applyAlignment="1"/>
    <xf numFmtId="0" fontId="1" fillId="0" borderId="0" xfId="0" applyNumberFormat="1" applyFont="1" applyBorder="1" applyAlignment="1"/>
    <xf numFmtId="0" fontId="0" fillId="0" borderId="0" xfId="0" applyNumberFormat="1" applyBorder="1" applyAlignment="1"/>
    <xf numFmtId="14" fontId="0" fillId="0" borderId="0" xfId="0" applyNumberFormat="1" applyBorder="1" applyAlignment="1"/>
    <xf numFmtId="0" fontId="3" fillId="2" borderId="2" xfId="0" applyFont="1" applyFill="1" applyBorder="1"/>
    <xf numFmtId="0" fontId="1" fillId="2" borderId="3" xfId="0" applyFont="1" applyFill="1" applyBorder="1"/>
    <xf numFmtId="0" fontId="3" fillId="2" borderId="4" xfId="0" applyFont="1" applyFill="1" applyBorder="1" applyAlignment="1">
      <alignment horizontal="center"/>
    </xf>
    <xf numFmtId="0" fontId="1" fillId="2" borderId="12" xfId="0" applyFont="1" applyFill="1" applyBorder="1"/>
    <xf numFmtId="0" fontId="1" fillId="2" borderId="0" xfId="0" applyFont="1" applyFill="1" applyBorder="1"/>
    <xf numFmtId="0" fontId="3" fillId="2" borderId="10" xfId="0" applyFont="1" applyFill="1" applyBorder="1" applyAlignment="1">
      <alignment horizontal="center"/>
    </xf>
    <xf numFmtId="0" fontId="5" fillId="2" borderId="12" xfId="0" applyFont="1" applyFill="1" applyBorder="1"/>
    <xf numFmtId="0" fontId="1" fillId="2" borderId="6" xfId="0" applyFont="1" applyFill="1" applyBorder="1"/>
    <xf numFmtId="0" fontId="1" fillId="2" borderId="5" xfId="0" applyFont="1" applyFill="1" applyBorder="1"/>
    <xf numFmtId="0" fontId="3" fillId="2" borderId="7" xfId="0" applyFont="1" applyFill="1" applyBorder="1" applyAlignment="1">
      <alignment horizontal="center"/>
    </xf>
    <xf numFmtId="166" fontId="16" fillId="0" borderId="0" xfId="5" applyNumberFormat="1" applyFont="1"/>
    <xf numFmtId="166" fontId="8" fillId="0" borderId="0" xfId="5" applyNumberFormat="1" applyFont="1"/>
    <xf numFmtId="0" fontId="3" fillId="0" borderId="0" xfId="0" applyFont="1" applyAlignment="1">
      <alignment wrapText="1"/>
    </xf>
    <xf numFmtId="0" fontId="1" fillId="0" borderId="0" xfId="0" applyFont="1" applyBorder="1" applyAlignment="1">
      <alignment wrapText="1"/>
    </xf>
    <xf numFmtId="0" fontId="1" fillId="0" borderId="0" xfId="0" applyFont="1" applyAlignment="1">
      <alignment horizontal="right"/>
    </xf>
    <xf numFmtId="0" fontId="3" fillId="0" borderId="0" xfId="0" applyFont="1" applyAlignment="1">
      <alignment horizontal="center"/>
    </xf>
    <xf numFmtId="0" fontId="1" fillId="0" borderId="0" xfId="0" applyFont="1" applyBorder="1"/>
    <xf numFmtId="0" fontId="3" fillId="0" borderId="0" xfId="0" applyFont="1" applyBorder="1" applyAlignment="1">
      <alignment horizontal="center"/>
    </xf>
    <xf numFmtId="0" fontId="1" fillId="0" borderId="0" xfId="0" applyFont="1" applyBorder="1" applyAlignment="1"/>
    <xf numFmtId="0" fontId="11" fillId="0" borderId="0" xfId="4" applyFont="1" applyFill="1"/>
    <xf numFmtId="0" fontId="1" fillId="0" borderId="0" xfId="0" applyFont="1" applyAlignment="1"/>
    <xf numFmtId="0" fontId="1" fillId="0" borderId="0" xfId="0" applyFont="1" applyAlignment="1">
      <alignment wrapText="1"/>
    </xf>
    <xf numFmtId="0" fontId="1" fillId="0" borderId="10" xfId="0" applyFont="1" applyBorder="1" applyAlignment="1">
      <alignment wrapText="1"/>
    </xf>
    <xf numFmtId="166" fontId="7" fillId="0" borderId="0" xfId="5" applyNumberFormat="1" applyFont="1"/>
    <xf numFmtId="166" fontId="7" fillId="0" borderId="0" xfId="5" applyNumberFormat="1" applyFont="1" applyAlignment="1">
      <alignment wrapText="1"/>
    </xf>
    <xf numFmtId="166" fontId="8" fillId="0" borderId="0" xfId="5" applyNumberFormat="1" applyFont="1" applyAlignment="1">
      <alignment wrapText="1"/>
    </xf>
    <xf numFmtId="166" fontId="8" fillId="0" borderId="6" xfId="5" applyNumberFormat="1" applyFont="1" applyBorder="1"/>
    <xf numFmtId="166" fontId="8" fillId="0" borderId="2" xfId="5" applyNumberFormat="1" applyFont="1" applyBorder="1"/>
    <xf numFmtId="166" fontId="8" fillId="0" borderId="4" xfId="5" applyNumberFormat="1" applyFont="1" applyBorder="1"/>
    <xf numFmtId="166" fontId="8" fillId="0" borderId="3" xfId="5" applyNumberFormat="1" applyFont="1" applyBorder="1"/>
    <xf numFmtId="0" fontId="1" fillId="0" borderId="0" xfId="0" applyFont="1"/>
    <xf numFmtId="0" fontId="10" fillId="0" borderId="0" xfId="4" applyFont="1" applyFill="1"/>
    <xf numFmtId="0" fontId="8" fillId="0" borderId="0" xfId="4" applyFont="1" applyFill="1"/>
    <xf numFmtId="0" fontId="9" fillId="0" borderId="0" xfId="4" applyFont="1" applyFill="1"/>
    <xf numFmtId="0" fontId="8" fillId="0" borderId="0" xfId="4" applyFont="1" applyFill="1" applyBorder="1"/>
    <xf numFmtId="0" fontId="8" fillId="0" borderId="0" xfId="4" applyFont="1" applyFill="1" applyAlignment="1">
      <alignment horizontal="center"/>
    </xf>
    <xf numFmtId="0" fontId="7" fillId="0" borderId="0" xfId="4" applyFont="1" applyFill="1"/>
    <xf numFmtId="0" fontId="8" fillId="0" borderId="0" xfId="4" applyFont="1"/>
    <xf numFmtId="43" fontId="8" fillId="0" borderId="0" xfId="4" applyNumberFormat="1" applyFont="1" applyFill="1" applyBorder="1" applyAlignment="1"/>
    <xf numFmtId="43" fontId="8" fillId="0" borderId="0" xfId="3" applyFont="1" applyFill="1" applyBorder="1" applyAlignment="1"/>
    <xf numFmtId="0" fontId="8" fillId="0" borderId="0" xfId="4" applyFont="1" applyFill="1" applyAlignment="1"/>
    <xf numFmtId="43" fontId="8" fillId="0" borderId="0" xfId="4" applyNumberFormat="1" applyFont="1" applyFill="1" applyBorder="1" applyAlignment="1">
      <alignment horizontal="right"/>
    </xf>
    <xf numFmtId="43" fontId="8" fillId="0" borderId="0" xfId="3" applyFont="1" applyFill="1" applyBorder="1"/>
    <xf numFmtId="9" fontId="8" fillId="0" borderId="0" xfId="4" applyNumberFormat="1" applyFont="1" applyFill="1" applyBorder="1"/>
    <xf numFmtId="43" fontId="8" fillId="0" borderId="0" xfId="4" applyNumberFormat="1" applyFont="1" applyFill="1" applyBorder="1" applyAlignment="1">
      <alignment horizontal="center"/>
    </xf>
    <xf numFmtId="0" fontId="7" fillId="0" borderId="0" xfId="4" applyNumberFormat="1" applyFont="1" applyFill="1" applyBorder="1" applyAlignment="1">
      <alignment horizontal="center"/>
    </xf>
    <xf numFmtId="164" fontId="7" fillId="0" borderId="0" xfId="4" applyNumberFormat="1" applyFont="1" applyFill="1" applyBorder="1" applyAlignment="1"/>
    <xf numFmtId="164" fontId="8" fillId="0" borderId="0" xfId="4" applyNumberFormat="1" applyFont="1" applyFill="1" applyBorder="1" applyAlignment="1"/>
    <xf numFmtId="0" fontId="7" fillId="0" borderId="0" xfId="4" applyNumberFormat="1" applyFont="1" applyFill="1" applyAlignment="1">
      <alignment horizontal="center"/>
    </xf>
    <xf numFmtId="0" fontId="7" fillId="0" borderId="0" xfId="4" applyNumberFormat="1" applyFont="1" applyAlignment="1">
      <alignment horizontal="center"/>
    </xf>
    <xf numFmtId="0" fontId="1" fillId="0" borderId="6" xfId="0" applyFont="1" applyBorder="1"/>
    <xf numFmtId="166" fontId="8" fillId="0" borderId="12" xfId="5" applyNumberFormat="1" applyFont="1" applyBorder="1"/>
    <xf numFmtId="166" fontId="8" fillId="0" borderId="0" xfId="5" applyNumberFormat="1" applyFont="1" applyBorder="1"/>
    <xf numFmtId="166" fontId="8" fillId="0" borderId="10" xfId="5" applyNumberFormat="1" applyFont="1" applyBorder="1"/>
    <xf numFmtId="167" fontId="7" fillId="0" borderId="0" xfId="5" applyNumberFormat="1" applyFont="1" applyAlignment="1">
      <alignment horizontal="center"/>
    </xf>
    <xf numFmtId="4" fontId="1" fillId="2" borderId="0" xfId="0" applyNumberFormat="1" applyFont="1" applyFill="1" applyBorder="1"/>
    <xf numFmtId="4" fontId="1" fillId="2" borderId="6" xfId="0" applyNumberFormat="1" applyFont="1" applyFill="1" applyBorder="1"/>
    <xf numFmtId="4" fontId="1" fillId="2" borderId="13" xfId="0" applyNumberFormat="1" applyFont="1" applyFill="1" applyBorder="1"/>
    <xf numFmtId="0" fontId="0" fillId="0" borderId="0" xfId="0"/>
    <xf numFmtId="0" fontId="12" fillId="0" borderId="0" xfId="0" applyFont="1"/>
    <xf numFmtId="165" fontId="0" fillId="0" borderId="0" xfId="1" applyNumberFormat="1" applyFont="1"/>
    <xf numFmtId="0" fontId="17" fillId="0" borderId="0" xfId="2" applyFont="1" applyFill="1" applyBorder="1"/>
    <xf numFmtId="0" fontId="7" fillId="0" borderId="0" xfId="2" applyFont="1" applyFill="1" applyBorder="1" applyAlignment="1">
      <alignment horizontal="center"/>
    </xf>
    <xf numFmtId="0" fontId="7" fillId="0" borderId="0" xfId="4" applyFont="1" applyFill="1" applyAlignment="1"/>
    <xf numFmtId="0" fontId="7" fillId="0" borderId="0" xfId="4" applyFont="1" applyFill="1" applyBorder="1"/>
    <xf numFmtId="2" fontId="8" fillId="0" borderId="0" xfId="4" applyNumberFormat="1" applyFont="1" applyFill="1"/>
    <xf numFmtId="0" fontId="8" fillId="0" borderId="0" xfId="4" applyFont="1" applyAlignment="1"/>
    <xf numFmtId="10" fontId="0" fillId="0" borderId="0" xfId="1" applyNumberFormat="1" applyFont="1"/>
    <xf numFmtId="0" fontId="7" fillId="0" borderId="12" xfId="2" applyFont="1" applyFill="1" applyBorder="1"/>
    <xf numFmtId="0" fontId="8" fillId="0" borderId="12" xfId="2" applyFont="1" applyFill="1" applyBorder="1"/>
    <xf numFmtId="0" fontId="1" fillId="0" borderId="0" xfId="0" applyFont="1" applyBorder="1" applyAlignment="1">
      <alignment vertical="top"/>
    </xf>
    <xf numFmtId="0" fontId="4" fillId="0" borderId="0" xfId="0" applyFont="1"/>
    <xf numFmtId="0" fontId="1" fillId="0" borderId="0" xfId="0" applyFont="1" applyAlignment="1">
      <alignment horizontal="left" wrapText="1"/>
    </xf>
    <xf numFmtId="0" fontId="7" fillId="0" borderId="0" xfId="4" applyFont="1" applyFill="1" applyAlignment="1">
      <alignment horizontal="center"/>
    </xf>
    <xf numFmtId="166" fontId="8" fillId="0" borderId="0" xfId="5" applyNumberFormat="1" applyFont="1" applyAlignment="1">
      <alignment horizontal="left" wrapText="1"/>
    </xf>
    <xf numFmtId="0" fontId="19" fillId="0" borderId="0" xfId="4" applyFont="1" applyFill="1"/>
    <xf numFmtId="0" fontId="3" fillId="0" borderId="0" xfId="0" applyFont="1" applyBorder="1" applyAlignment="1"/>
    <xf numFmtId="0" fontId="2" fillId="0" borderId="0" xfId="0" applyFont="1"/>
    <xf numFmtId="0" fontId="4" fillId="0" borderId="0" xfId="0" applyFont="1" applyAlignment="1">
      <alignment horizontal="justify" wrapText="1"/>
    </xf>
    <xf numFmtId="0" fontId="1" fillId="0" borderId="0" xfId="0" applyFont="1" applyAlignment="1">
      <alignment horizontal="left" vertical="justify" wrapText="1"/>
    </xf>
    <xf numFmtId="0" fontId="3" fillId="0" borderId="0" xfId="0" applyFont="1" applyAlignment="1">
      <alignment horizontal="justify" wrapText="1"/>
    </xf>
    <xf numFmtId="0" fontId="1" fillId="0" borderId="0" xfId="0" applyFont="1" applyAlignment="1">
      <alignment horizontal="justify" wrapText="1"/>
    </xf>
    <xf numFmtId="0" fontId="1" fillId="0" borderId="0" xfId="0" applyFont="1" applyAlignment="1">
      <alignment horizontal="left" wrapText="1"/>
    </xf>
    <xf numFmtId="0" fontId="1" fillId="0" borderId="0" xfId="0" applyFont="1" applyBorder="1" applyAlignment="1">
      <alignment horizontal="left" wrapText="1"/>
    </xf>
    <xf numFmtId="0" fontId="8" fillId="0" borderId="11" xfId="4" applyFont="1" applyFill="1" applyBorder="1" applyAlignment="1">
      <alignment horizontal="left" vertical="center" wrapText="1"/>
    </xf>
    <xf numFmtId="165" fontId="8" fillId="0" borderId="11" xfId="4" applyNumberFormat="1" applyFont="1" applyFill="1" applyBorder="1" applyAlignment="1">
      <alignment horizontal="center" vertical="center"/>
    </xf>
    <xf numFmtId="0" fontId="8" fillId="0" borderId="0" xfId="4" applyFont="1" applyFill="1" applyAlignment="1">
      <alignment horizontal="justify" wrapText="1"/>
    </xf>
    <xf numFmtId="0" fontId="3" fillId="0" borderId="0" xfId="0" applyFont="1" applyAlignment="1">
      <alignment horizontal="left" wrapText="1"/>
    </xf>
    <xf numFmtId="0" fontId="8" fillId="0" borderId="0" xfId="4" applyFont="1" applyFill="1" applyAlignment="1">
      <alignment horizontal="left" wrapText="1"/>
    </xf>
    <xf numFmtId="0" fontId="8" fillId="0" borderId="0" xfId="4" applyFont="1" applyFill="1" applyBorder="1" applyAlignment="1">
      <alignment horizontal="left" wrapText="1"/>
    </xf>
    <xf numFmtId="0" fontId="11" fillId="0" borderId="0" xfId="4" applyFont="1" applyFill="1" applyAlignment="1">
      <alignment horizontal="left" wrapText="1"/>
    </xf>
    <xf numFmtId="0" fontId="8" fillId="0" borderId="0" xfId="4" applyFont="1" applyAlignment="1">
      <alignment horizontal="left" wrapText="1"/>
    </xf>
    <xf numFmtId="166" fontId="7" fillId="0" borderId="0" xfId="5" applyNumberFormat="1" applyFont="1" applyAlignment="1">
      <alignment horizontal="justify" wrapText="1"/>
    </xf>
    <xf numFmtId="166" fontId="8" fillId="0" borderId="0" xfId="5" applyNumberFormat="1" applyFont="1" applyAlignment="1">
      <alignment horizontal="left" wrapText="1"/>
    </xf>
    <xf numFmtId="166" fontId="11" fillId="0" borderId="0" xfId="5" applyNumberFormat="1" applyFont="1" applyAlignment="1">
      <alignment horizontal="justify" wrapText="1"/>
    </xf>
    <xf numFmtId="0" fontId="8" fillId="0" borderId="0" xfId="0" applyFont="1"/>
    <xf numFmtId="0" fontId="20" fillId="0" borderId="0" xfId="0" applyFont="1"/>
    <xf numFmtId="0" fontId="1" fillId="0" borderId="2" xfId="0" applyFont="1" applyBorder="1" applyAlignment="1" applyProtection="1">
      <alignment horizontal="right"/>
      <protection locked="0"/>
    </xf>
    <xf numFmtId="0" fontId="1" fillId="0" borderId="3" xfId="0" applyFont="1" applyBorder="1" applyAlignment="1" applyProtection="1">
      <alignment horizontal="right"/>
      <protection locked="0"/>
    </xf>
    <xf numFmtId="0" fontId="1" fillId="0" borderId="4" xfId="0" applyFont="1" applyBorder="1" applyAlignment="1" applyProtection="1">
      <alignment horizontal="right"/>
      <protection locked="0"/>
    </xf>
    <xf numFmtId="0" fontId="1" fillId="0" borderId="5" xfId="0" applyFont="1" applyBorder="1" applyAlignment="1" applyProtection="1">
      <alignment horizontal="right"/>
      <protection locked="0"/>
    </xf>
    <xf numFmtId="0" fontId="1" fillId="0" borderId="6" xfId="0" applyFont="1" applyBorder="1" applyAlignment="1" applyProtection="1">
      <alignment horizontal="right"/>
      <protection locked="0"/>
    </xf>
    <xf numFmtId="0" fontId="1" fillId="0" borderId="7" xfId="0" applyFont="1" applyBorder="1" applyAlignment="1" applyProtection="1">
      <alignment horizontal="right"/>
      <protection locked="0"/>
    </xf>
    <xf numFmtId="0" fontId="1" fillId="0" borderId="2" xfId="0" applyFont="1" applyBorder="1" applyAlignment="1" applyProtection="1">
      <protection locked="0"/>
    </xf>
    <xf numFmtId="0" fontId="0" fillId="0" borderId="3" xfId="0" applyBorder="1" applyAlignment="1" applyProtection="1">
      <protection locked="0"/>
    </xf>
    <xf numFmtId="0" fontId="0" fillId="0" borderId="4" xfId="0" applyBorder="1" applyAlignment="1" applyProtection="1">
      <protection locked="0"/>
    </xf>
    <xf numFmtId="0" fontId="0" fillId="0" borderId="5" xfId="0" applyBorder="1" applyAlignment="1" applyProtection="1">
      <protection locked="0"/>
    </xf>
    <xf numFmtId="0" fontId="0" fillId="0" borderId="6" xfId="0" applyBorder="1" applyAlignment="1" applyProtection="1">
      <protection locked="0"/>
    </xf>
    <xf numFmtId="0" fontId="0" fillId="0" borderId="7" xfId="0" applyBorder="1" applyAlignment="1" applyProtection="1">
      <protection locked="0"/>
    </xf>
    <xf numFmtId="14" fontId="1" fillId="2" borderId="2" xfId="0" applyNumberFormat="1" applyFont="1" applyFill="1" applyBorder="1" applyAlignment="1" applyProtection="1">
      <alignment horizontal="right"/>
      <protection locked="0"/>
    </xf>
    <xf numFmtId="0" fontId="1" fillId="2" borderId="3" xfId="0" applyFont="1" applyFill="1" applyBorder="1" applyAlignment="1" applyProtection="1">
      <alignment horizontal="right"/>
      <protection locked="0"/>
    </xf>
    <xf numFmtId="0" fontId="1" fillId="2" borderId="4" xfId="0" applyFont="1" applyFill="1" applyBorder="1" applyAlignment="1" applyProtection="1">
      <alignment horizontal="right"/>
      <protection locked="0"/>
    </xf>
    <xf numFmtId="0" fontId="1" fillId="2" borderId="5" xfId="0" applyFont="1" applyFill="1" applyBorder="1" applyAlignment="1" applyProtection="1">
      <alignment horizontal="right"/>
      <protection locked="0"/>
    </xf>
    <xf numFmtId="0" fontId="1" fillId="2" borderId="6" xfId="0" applyFont="1" applyFill="1" applyBorder="1" applyAlignment="1" applyProtection="1">
      <alignment horizontal="right"/>
      <protection locked="0"/>
    </xf>
    <xf numFmtId="0" fontId="1" fillId="2" borderId="7" xfId="0" applyFont="1" applyFill="1" applyBorder="1" applyAlignment="1" applyProtection="1">
      <alignment horizontal="right"/>
      <protection locked="0"/>
    </xf>
    <xf numFmtId="14" fontId="1" fillId="0" borderId="2" xfId="0" applyNumberFormat="1" applyFont="1" applyBorder="1" applyAlignment="1" applyProtection="1">
      <alignment horizontal="right"/>
      <protection locked="0"/>
    </xf>
    <xf numFmtId="14" fontId="1" fillId="0" borderId="3" xfId="0" applyNumberFormat="1" applyFont="1" applyBorder="1" applyAlignment="1" applyProtection="1">
      <alignment horizontal="right"/>
      <protection locked="0"/>
    </xf>
    <xf numFmtId="14" fontId="1" fillId="0" borderId="4" xfId="0" applyNumberFormat="1" applyFont="1" applyBorder="1" applyAlignment="1" applyProtection="1">
      <alignment horizontal="right"/>
      <protection locked="0"/>
    </xf>
    <xf numFmtId="14" fontId="1" fillId="0" borderId="5" xfId="0" applyNumberFormat="1" applyFont="1" applyBorder="1" applyAlignment="1" applyProtection="1">
      <alignment horizontal="right"/>
      <protection locked="0"/>
    </xf>
    <xf numFmtId="14" fontId="1" fillId="0" borderId="6" xfId="0" applyNumberFormat="1" applyFont="1" applyBorder="1" applyAlignment="1" applyProtection="1">
      <alignment horizontal="right"/>
      <protection locked="0"/>
    </xf>
    <xf numFmtId="14" fontId="1" fillId="0" borderId="7" xfId="0" applyNumberFormat="1" applyFont="1" applyBorder="1" applyAlignment="1" applyProtection="1">
      <alignment horizontal="right"/>
      <protection locked="0"/>
    </xf>
    <xf numFmtId="0" fontId="13" fillId="0" borderId="8" xfId="2" applyFont="1" applyFill="1" applyBorder="1" applyAlignment="1" applyProtection="1">
      <alignment horizontal="center" vertical="center"/>
      <protection locked="0"/>
    </xf>
    <xf numFmtId="0" fontId="13" fillId="0" borderId="9" xfId="2" applyFont="1" applyFill="1" applyBorder="1" applyAlignment="1" applyProtection="1">
      <alignment horizontal="center" vertical="center"/>
      <protection locked="0"/>
    </xf>
    <xf numFmtId="14" fontId="8" fillId="0" borderId="2" xfId="2" applyNumberFormat="1" applyFont="1" applyFill="1" applyBorder="1" applyAlignment="1" applyProtection="1">
      <alignment horizontal="right"/>
      <protection locked="0"/>
    </xf>
    <xf numFmtId="14" fontId="8" fillId="0" borderId="4" xfId="2" applyNumberFormat="1" applyFont="1" applyFill="1" applyBorder="1" applyAlignment="1" applyProtection="1">
      <alignment horizontal="right"/>
      <protection locked="0"/>
    </xf>
    <xf numFmtId="14" fontId="8" fillId="0" borderId="5" xfId="2" applyNumberFormat="1" applyFont="1" applyFill="1" applyBorder="1" applyAlignment="1" applyProtection="1">
      <alignment horizontal="right"/>
      <protection locked="0"/>
    </xf>
    <xf numFmtId="14" fontId="8" fillId="0" borderId="7" xfId="2" applyNumberFormat="1" applyFont="1" applyFill="1" applyBorder="1" applyAlignment="1" applyProtection="1">
      <alignment horizontal="right"/>
      <protection locked="0"/>
    </xf>
    <xf numFmtId="14" fontId="1" fillId="0" borderId="8" xfId="0" applyNumberFormat="1" applyFont="1" applyBorder="1" applyAlignment="1" applyProtection="1">
      <alignment horizontal="right"/>
      <protection locked="0"/>
    </xf>
    <xf numFmtId="14" fontId="1" fillId="0" borderId="9" xfId="0" applyNumberFormat="1" applyFont="1" applyBorder="1" applyAlignment="1" applyProtection="1">
      <alignment horizontal="right"/>
      <protection locked="0"/>
    </xf>
    <xf numFmtId="4" fontId="1" fillId="0" borderId="8" xfId="0" applyNumberFormat="1" applyFont="1" applyBorder="1" applyAlignment="1" applyProtection="1">
      <alignment horizontal="right"/>
      <protection locked="0"/>
    </xf>
    <xf numFmtId="4" fontId="1" fillId="0" borderId="9" xfId="0" applyNumberFormat="1" applyFont="1" applyBorder="1" applyAlignment="1" applyProtection="1">
      <alignment horizontal="right"/>
      <protection locked="0"/>
    </xf>
    <xf numFmtId="4" fontId="1" fillId="2" borderId="8" xfId="0" applyNumberFormat="1" applyFont="1" applyFill="1" applyBorder="1" applyAlignment="1" applyProtection="1">
      <alignment horizontal="right"/>
      <protection locked="0"/>
    </xf>
    <xf numFmtId="4" fontId="1" fillId="2" borderId="9" xfId="0" applyNumberFormat="1" applyFont="1" applyFill="1" applyBorder="1" applyAlignment="1" applyProtection="1">
      <alignment horizontal="right"/>
      <protection locked="0"/>
    </xf>
    <xf numFmtId="10" fontId="1" fillId="2" borderId="8" xfId="1" applyNumberFormat="1" applyFont="1" applyFill="1" applyBorder="1" applyAlignment="1" applyProtection="1">
      <alignment horizontal="right"/>
      <protection locked="0"/>
    </xf>
    <xf numFmtId="10" fontId="1" fillId="2" borderId="9" xfId="1" applyNumberFormat="1" applyFont="1" applyFill="1" applyBorder="1" applyAlignment="1" applyProtection="1">
      <alignment horizontal="right"/>
      <protection locked="0"/>
    </xf>
    <xf numFmtId="4" fontId="1" fillId="2" borderId="2" xfId="0" applyNumberFormat="1" applyFont="1" applyFill="1" applyBorder="1" applyAlignment="1" applyProtection="1">
      <alignment horizontal="right"/>
      <protection locked="0"/>
    </xf>
    <xf numFmtId="4" fontId="1" fillId="2" borderId="4" xfId="0" applyNumberFormat="1" applyFont="1" applyFill="1" applyBorder="1" applyAlignment="1" applyProtection="1">
      <alignment horizontal="right"/>
      <protection locked="0"/>
    </xf>
    <xf numFmtId="4" fontId="1" fillId="2" borderId="5" xfId="0" applyNumberFormat="1" applyFont="1" applyFill="1" applyBorder="1" applyAlignment="1" applyProtection="1">
      <alignment horizontal="right"/>
      <protection locked="0"/>
    </xf>
    <xf numFmtId="4" fontId="1" fillId="2" borderId="7" xfId="0" applyNumberFormat="1" applyFont="1" applyFill="1" applyBorder="1" applyAlignment="1" applyProtection="1">
      <alignment horizontal="right"/>
      <protection locked="0"/>
    </xf>
    <xf numFmtId="4" fontId="1" fillId="0" borderId="2" xfId="0" applyNumberFormat="1" applyFont="1" applyBorder="1" applyAlignment="1" applyProtection="1">
      <alignment horizontal="right"/>
      <protection locked="0"/>
    </xf>
    <xf numFmtId="4" fontId="1" fillId="0" borderId="4" xfId="0" applyNumberFormat="1" applyFont="1" applyBorder="1" applyAlignment="1" applyProtection="1">
      <alignment horizontal="right"/>
      <protection locked="0"/>
    </xf>
    <xf numFmtId="4" fontId="1" fillId="0" borderId="5" xfId="0" applyNumberFormat="1" applyFont="1" applyBorder="1" applyAlignment="1" applyProtection="1">
      <alignment horizontal="right"/>
      <protection locked="0"/>
    </xf>
    <xf numFmtId="4" fontId="1" fillId="0" borderId="7" xfId="0" applyNumberFormat="1" applyFont="1" applyBorder="1" applyAlignment="1" applyProtection="1">
      <alignment horizontal="right"/>
      <protection locked="0"/>
    </xf>
    <xf numFmtId="0" fontId="1" fillId="2" borderId="9" xfId="0" applyFont="1" applyFill="1" applyBorder="1" applyAlignment="1" applyProtection="1">
      <alignment horizontal="right"/>
      <protection locked="0"/>
    </xf>
    <xf numFmtId="4" fontId="1" fillId="0" borderId="8" xfId="0" applyNumberFormat="1" applyFont="1" applyFill="1" applyBorder="1" applyAlignment="1" applyProtection="1">
      <alignment horizontal="right"/>
      <protection locked="0"/>
    </xf>
    <xf numFmtId="0" fontId="1" fillId="0" borderId="9" xfId="0" applyFont="1" applyFill="1" applyBorder="1" applyAlignment="1" applyProtection="1">
      <alignment horizontal="right"/>
      <protection locked="0"/>
    </xf>
    <xf numFmtId="166" fontId="8" fillId="0" borderId="8" xfId="4" applyNumberFormat="1" applyFont="1" applyFill="1" applyBorder="1" applyAlignment="1" applyProtection="1">
      <alignment horizontal="right"/>
      <protection locked="0"/>
    </xf>
    <xf numFmtId="166" fontId="8" fillId="0" borderId="9" xfId="4" applyNumberFormat="1" applyFont="1" applyFill="1" applyBorder="1" applyAlignment="1" applyProtection="1">
      <alignment horizontal="right"/>
      <protection locked="0"/>
    </xf>
    <xf numFmtId="0" fontId="1" fillId="0" borderId="0" xfId="0" applyFont="1" applyFill="1" applyBorder="1" applyProtection="1"/>
    <xf numFmtId="0" fontId="3" fillId="0" borderId="0" xfId="0" applyNumberFormat="1" applyFont="1" applyFill="1" applyBorder="1" applyAlignment="1" applyProtection="1">
      <alignment horizontal="center"/>
    </xf>
    <xf numFmtId="0" fontId="19" fillId="0" borderId="0" xfId="4" applyFont="1" applyFill="1" applyProtection="1"/>
    <xf numFmtId="0" fontId="3" fillId="0" borderId="0" xfId="0" applyFont="1" applyFill="1" applyBorder="1" applyAlignment="1" applyProtection="1">
      <alignment horizontal="center"/>
    </xf>
    <xf numFmtId="0" fontId="8" fillId="0" borderId="0" xfId="4" applyFont="1" applyFill="1" applyBorder="1" applyProtection="1"/>
    <xf numFmtId="43" fontId="7" fillId="0" borderId="0" xfId="4" applyNumberFormat="1" applyFont="1" applyFill="1" applyBorder="1" applyAlignment="1" applyProtection="1">
      <alignment horizontal="right"/>
    </xf>
    <xf numFmtId="0" fontId="7" fillId="0" borderId="0" xfId="4" applyFont="1" applyFill="1" applyBorder="1" applyAlignment="1" applyProtection="1">
      <alignment horizontal="center"/>
    </xf>
    <xf numFmtId="0" fontId="10" fillId="0" borderId="0" xfId="4" applyFont="1" applyFill="1" applyProtection="1"/>
    <xf numFmtId="0" fontId="8" fillId="0" borderId="0" xfId="4" applyFont="1" applyFill="1" applyAlignment="1" applyProtection="1">
      <alignment horizontal="left" wrapText="1"/>
    </xf>
    <xf numFmtId="0" fontId="8" fillId="0" borderId="0" xfId="4" applyFont="1" applyFill="1" applyAlignment="1" applyProtection="1">
      <alignment horizontal="left" wrapText="1"/>
    </xf>
    <xf numFmtId="0" fontId="8" fillId="0" borderId="0" xfId="4" applyFont="1" applyFill="1" applyProtection="1"/>
    <xf numFmtId="0" fontId="7" fillId="0" borderId="0" xfId="2" applyFont="1" applyFill="1" applyBorder="1" applyAlignment="1" applyProtection="1">
      <alignment horizontal="center"/>
    </xf>
    <xf numFmtId="0" fontId="8" fillId="0" borderId="0" xfId="4" applyFont="1" applyFill="1" applyBorder="1" applyAlignment="1" applyProtection="1">
      <alignment horizontal="right"/>
    </xf>
    <xf numFmtId="0" fontId="7" fillId="0" borderId="0" xfId="4" applyNumberFormat="1" applyFont="1" applyFill="1" applyBorder="1" applyAlignment="1" applyProtection="1">
      <alignment horizontal="center"/>
    </xf>
    <xf numFmtId="0" fontId="8" fillId="0" borderId="0" xfId="4" applyFont="1" applyFill="1" applyBorder="1" applyAlignment="1" applyProtection="1">
      <alignment horizontal="center"/>
    </xf>
    <xf numFmtId="43" fontId="8" fillId="0" borderId="0" xfId="3" applyNumberFormat="1" applyFont="1" applyFill="1" applyBorder="1" applyAlignment="1" applyProtection="1"/>
    <xf numFmtId="43" fontId="8" fillId="0" borderId="0" xfId="3" applyFont="1" applyFill="1" applyBorder="1" applyAlignment="1" applyProtection="1">
      <alignment horizontal="right"/>
    </xf>
    <xf numFmtId="0" fontId="1" fillId="0" borderId="0" xfId="0" applyFont="1" applyFill="1" applyBorder="1" applyAlignment="1" applyProtection="1">
      <alignment horizontal="right"/>
    </xf>
    <xf numFmtId="0" fontId="8" fillId="0" borderId="0" xfId="4" applyFont="1" applyFill="1" applyBorder="1" applyAlignment="1" applyProtection="1">
      <alignment horizontal="right" vertical="center"/>
    </xf>
    <xf numFmtId="43" fontId="8" fillId="0" borderId="0" xfId="3" applyNumberFormat="1" applyFont="1" applyFill="1" applyBorder="1" applyAlignment="1" applyProtection="1">
      <alignment horizontal="right"/>
    </xf>
    <xf numFmtId="0" fontId="7" fillId="0" borderId="0" xfId="4" applyFont="1" applyFill="1" applyAlignment="1" applyProtection="1">
      <alignment horizontal="center"/>
    </xf>
    <xf numFmtId="0" fontId="7" fillId="0" borderId="0" xfId="4" applyNumberFormat="1" applyFont="1" applyFill="1" applyAlignment="1" applyProtection="1">
      <alignment horizontal="center"/>
    </xf>
    <xf numFmtId="0" fontId="7" fillId="0" borderId="0" xfId="4" applyFont="1" applyFill="1" applyAlignment="1" applyProtection="1">
      <alignment horizontal="center"/>
    </xf>
    <xf numFmtId="0" fontId="1" fillId="0" borderId="0" xfId="0" applyFont="1" applyProtection="1"/>
    <xf numFmtId="43" fontId="8" fillId="0" borderId="0" xfId="4" applyNumberFormat="1" applyFont="1" applyFill="1" applyProtection="1"/>
    <xf numFmtId="0" fontId="8" fillId="0" borderId="0" xfId="4" applyFont="1" applyFill="1" applyBorder="1" applyAlignment="1" applyProtection="1">
      <alignment horizontal="left" wrapText="1"/>
    </xf>
    <xf numFmtId="43" fontId="8" fillId="0" borderId="0" xfId="3" applyNumberFormat="1" applyFont="1" applyFill="1" applyBorder="1" applyProtection="1"/>
    <xf numFmtId="43" fontId="1" fillId="0" borderId="0" xfId="0" applyNumberFormat="1" applyFont="1" applyFill="1" applyBorder="1" applyAlignment="1" applyProtection="1">
      <alignment horizontal="right"/>
    </xf>
    <xf numFmtId="43" fontId="8" fillId="0" borderId="0" xfId="4" applyNumberFormat="1" applyFont="1" applyFill="1" applyBorder="1" applyAlignment="1" applyProtection="1">
      <alignment horizontal="right" vertical="center"/>
    </xf>
    <xf numFmtId="168" fontId="8" fillId="0" borderId="0" xfId="4" applyNumberFormat="1" applyFont="1" applyFill="1" applyBorder="1" applyAlignment="1" applyProtection="1">
      <alignment horizontal="center"/>
    </xf>
    <xf numFmtId="4" fontId="8" fillId="0" borderId="0" xfId="4" applyNumberFormat="1" applyFont="1" applyFill="1" applyBorder="1" applyAlignment="1" applyProtection="1">
      <alignment horizontal="right"/>
    </xf>
    <xf numFmtId="168" fontId="8" fillId="0" borderId="0" xfId="4" applyNumberFormat="1" applyFont="1" applyFill="1" applyBorder="1" applyAlignment="1" applyProtection="1">
      <alignment horizontal="right"/>
    </xf>
    <xf numFmtId="0" fontId="8" fillId="0" borderId="0" xfId="4" applyFont="1" applyFill="1" applyBorder="1" applyAlignment="1" applyProtection="1">
      <alignment horizontal="left" wrapText="1"/>
    </xf>
    <xf numFmtId="43" fontId="8" fillId="0" borderId="0" xfId="4" applyNumberFormat="1" applyFont="1" applyFill="1" applyBorder="1" applyAlignment="1" applyProtection="1">
      <alignment horizontal="center"/>
    </xf>
    <xf numFmtId="0" fontId="7" fillId="0" borderId="0" xfId="4" applyNumberFormat="1" applyFont="1" applyFill="1" applyBorder="1" applyAlignment="1" applyProtection="1">
      <alignment horizontal="center" vertical="center"/>
    </xf>
    <xf numFmtId="0" fontId="7" fillId="0" borderId="0" xfId="4" applyFont="1" applyFill="1" applyBorder="1" applyAlignment="1" applyProtection="1"/>
    <xf numFmtId="0" fontId="7" fillId="0" borderId="0" xfId="4" applyFont="1" applyFill="1" applyBorder="1" applyProtection="1"/>
    <xf numFmtId="43" fontId="8" fillId="0" borderId="0" xfId="3" applyFont="1" applyFill="1" applyBorder="1" applyAlignment="1" applyProtection="1"/>
    <xf numFmtId="0" fontId="18" fillId="0" borderId="0" xfId="4" applyNumberFormat="1" applyFont="1" applyFill="1" applyBorder="1" applyAlignment="1" applyProtection="1">
      <alignment horizontal="center"/>
    </xf>
    <xf numFmtId="0" fontId="8" fillId="0" borderId="0" xfId="4" applyFont="1" applyFill="1" applyBorder="1" applyAlignment="1" applyProtection="1">
      <alignment vertical="center" wrapText="1"/>
    </xf>
    <xf numFmtId="43" fontId="8" fillId="0" borderId="2" xfId="4" applyNumberFormat="1" applyFont="1" applyFill="1" applyBorder="1" applyAlignment="1" applyProtection="1">
      <alignment horizontal="center"/>
      <protection locked="0"/>
    </xf>
    <xf numFmtId="43" fontId="8" fillId="0" borderId="4" xfId="4" applyNumberFormat="1" applyFont="1" applyFill="1" applyBorder="1" applyAlignment="1" applyProtection="1">
      <alignment horizontal="center"/>
      <protection locked="0"/>
    </xf>
    <xf numFmtId="43" fontId="8" fillId="0" borderId="5" xfId="4" applyNumberFormat="1" applyFont="1" applyFill="1" applyBorder="1" applyAlignment="1" applyProtection="1">
      <alignment horizontal="center"/>
      <protection locked="0"/>
    </xf>
    <xf numFmtId="43" fontId="8" fillId="0" borderId="7" xfId="4" applyNumberFormat="1" applyFont="1" applyFill="1" applyBorder="1" applyAlignment="1" applyProtection="1">
      <alignment horizontal="center"/>
      <protection locked="0"/>
    </xf>
    <xf numFmtId="43" fontId="8" fillId="0" borderId="8" xfId="4" applyNumberFormat="1" applyFont="1" applyFill="1" applyBorder="1" applyAlignment="1" applyProtection="1">
      <alignment horizontal="center"/>
      <protection locked="0"/>
    </xf>
    <xf numFmtId="43" fontId="8" fillId="0" borderId="9" xfId="4" applyNumberFormat="1" applyFont="1" applyFill="1" applyBorder="1" applyAlignment="1" applyProtection="1">
      <alignment horizontal="center"/>
      <protection locked="0"/>
    </xf>
    <xf numFmtId="43" fontId="8" fillId="0" borderId="8" xfId="4" applyNumberFormat="1" applyFont="1" applyFill="1" applyBorder="1" applyAlignment="1" applyProtection="1">
      <alignment horizontal="right"/>
      <protection locked="0"/>
    </xf>
    <xf numFmtId="43" fontId="8" fillId="0" borderId="9" xfId="4" applyNumberFormat="1" applyFont="1" applyFill="1" applyBorder="1" applyAlignment="1" applyProtection="1">
      <alignment horizontal="right"/>
      <protection locked="0"/>
    </xf>
    <xf numFmtId="43" fontId="8" fillId="2" borderId="2" xfId="4" applyNumberFormat="1" applyFont="1" applyFill="1" applyBorder="1" applyAlignment="1" applyProtection="1">
      <alignment horizontal="center"/>
      <protection locked="0"/>
    </xf>
    <xf numFmtId="43" fontId="8" fillId="2" borderId="4" xfId="4" applyNumberFormat="1" applyFont="1" applyFill="1" applyBorder="1" applyAlignment="1" applyProtection="1">
      <alignment horizontal="center"/>
      <protection locked="0"/>
    </xf>
    <xf numFmtId="43" fontId="8" fillId="2" borderId="5" xfId="4" applyNumberFormat="1" applyFont="1" applyFill="1" applyBorder="1" applyAlignment="1" applyProtection="1">
      <alignment horizontal="center"/>
      <protection locked="0"/>
    </xf>
    <xf numFmtId="43" fontId="8" fillId="2" borderId="7" xfId="4" applyNumberFormat="1" applyFont="1" applyFill="1" applyBorder="1" applyAlignment="1" applyProtection="1">
      <alignment horizontal="center"/>
      <protection locked="0"/>
    </xf>
    <xf numFmtId="43" fontId="8" fillId="2" borderId="8" xfId="4" applyNumberFormat="1" applyFont="1" applyFill="1" applyBorder="1" applyAlignment="1" applyProtection="1">
      <alignment horizontal="center"/>
      <protection locked="0"/>
    </xf>
    <xf numFmtId="43" fontId="8" fillId="2" borderId="9" xfId="4" applyNumberFormat="1" applyFont="1" applyFill="1" applyBorder="1" applyAlignment="1" applyProtection="1">
      <alignment horizontal="center"/>
      <protection locked="0"/>
    </xf>
    <xf numFmtId="165" fontId="8" fillId="2" borderId="2" xfId="1" applyNumberFormat="1" applyFont="1" applyFill="1" applyBorder="1" applyAlignment="1" applyProtection="1">
      <alignment horizontal="right"/>
      <protection locked="0"/>
    </xf>
    <xf numFmtId="165" fontId="8" fillId="2" borderId="4" xfId="1" applyNumberFormat="1" applyFont="1" applyFill="1" applyBorder="1" applyAlignment="1" applyProtection="1">
      <alignment horizontal="right"/>
      <protection locked="0"/>
    </xf>
    <xf numFmtId="165" fontId="8" fillId="2" borderId="5" xfId="1" applyNumberFormat="1" applyFont="1" applyFill="1" applyBorder="1" applyAlignment="1" applyProtection="1">
      <alignment horizontal="right"/>
      <protection locked="0"/>
    </xf>
    <xf numFmtId="165" fontId="8" fillId="2" borderId="7" xfId="1" applyNumberFormat="1" applyFont="1" applyFill="1" applyBorder="1" applyAlignment="1" applyProtection="1">
      <alignment horizontal="right"/>
      <protection locked="0"/>
    </xf>
    <xf numFmtId="165" fontId="8" fillId="0" borderId="8" xfId="1" applyNumberFormat="1" applyFont="1" applyFill="1" applyBorder="1" applyAlignment="1" applyProtection="1">
      <alignment horizontal="right"/>
      <protection locked="0"/>
    </xf>
    <xf numFmtId="165" fontId="8" fillId="0" borderId="9" xfId="1" applyNumberFormat="1" applyFont="1" applyFill="1" applyBorder="1" applyAlignment="1" applyProtection="1">
      <alignment horizontal="right"/>
      <protection locked="0"/>
    </xf>
    <xf numFmtId="10" fontId="8" fillId="2" borderId="8" xfId="4" quotePrefix="1" applyNumberFormat="1" applyFont="1" applyFill="1" applyBorder="1" applyAlignment="1" applyProtection="1">
      <alignment horizontal="center"/>
      <protection locked="0"/>
    </xf>
    <xf numFmtId="10" fontId="8" fillId="2" borderId="9" xfId="4" applyNumberFormat="1" applyFont="1" applyFill="1" applyBorder="1" applyAlignment="1" applyProtection="1">
      <alignment horizontal="center"/>
      <protection locked="0"/>
    </xf>
    <xf numFmtId="43" fontId="8" fillId="2" borderId="8" xfId="3" applyNumberFormat="1" applyFont="1" applyFill="1" applyBorder="1" applyAlignment="1" applyProtection="1">
      <alignment horizontal="center"/>
      <protection locked="0"/>
    </xf>
    <xf numFmtId="43" fontId="8" fillId="2" borderId="9" xfId="3" applyFont="1" applyFill="1" applyBorder="1" applyAlignment="1" applyProtection="1">
      <alignment horizontal="center"/>
      <protection locked="0"/>
    </xf>
    <xf numFmtId="43" fontId="8" fillId="0" borderId="8" xfId="3" applyFont="1" applyFill="1" applyBorder="1" applyAlignment="1" applyProtection="1">
      <alignment horizontal="center"/>
      <protection locked="0"/>
    </xf>
    <xf numFmtId="43" fontId="8" fillId="0" borderId="9" xfId="3" applyFont="1" applyFill="1" applyBorder="1" applyAlignment="1" applyProtection="1">
      <alignment horizontal="center"/>
      <protection locked="0"/>
    </xf>
    <xf numFmtId="0" fontId="7" fillId="0" borderId="0" xfId="4" applyNumberFormat="1" applyFont="1" applyFill="1" applyBorder="1" applyAlignment="1" applyProtection="1">
      <alignment horizontal="center"/>
      <protection locked="0"/>
    </xf>
    <xf numFmtId="43" fontId="8" fillId="2" borderId="8" xfId="3" applyFont="1" applyFill="1" applyBorder="1" applyAlignment="1" applyProtection="1">
      <alignment horizontal="center"/>
      <protection locked="0"/>
    </xf>
    <xf numFmtId="10" fontId="8" fillId="0" borderId="8" xfId="4" applyNumberFormat="1" applyFont="1" applyFill="1" applyBorder="1" applyAlignment="1" applyProtection="1">
      <alignment horizontal="center"/>
      <protection locked="0"/>
    </xf>
    <xf numFmtId="0" fontId="8" fillId="0" borderId="9" xfId="4" applyFont="1" applyFill="1" applyBorder="1" applyAlignment="1" applyProtection="1">
      <alignment horizontal="center"/>
      <protection locked="0"/>
    </xf>
    <xf numFmtId="10" fontId="8" fillId="0" borderId="1" xfId="4" applyNumberFormat="1" applyFont="1" applyFill="1" applyBorder="1" applyAlignment="1" applyProtection="1">
      <alignment horizontal="center"/>
      <protection locked="0"/>
    </xf>
    <xf numFmtId="1" fontId="8" fillId="0" borderId="1" xfId="4" applyNumberFormat="1" applyFont="1" applyFill="1" applyBorder="1" applyAlignment="1" applyProtection="1">
      <alignment horizontal="center"/>
      <protection locked="0"/>
    </xf>
    <xf numFmtId="10" fontId="8" fillId="2" borderId="8" xfId="4" applyNumberFormat="1" applyFont="1" applyFill="1" applyBorder="1" applyAlignment="1" applyProtection="1">
      <alignment horizontal="center"/>
      <protection locked="0"/>
    </xf>
    <xf numFmtId="43" fontId="8" fillId="2" borderId="9" xfId="3" applyNumberFormat="1" applyFont="1" applyFill="1" applyBorder="1" applyAlignment="1" applyProtection="1">
      <alignment horizontal="center"/>
      <protection locked="0"/>
    </xf>
    <xf numFmtId="14" fontId="1" fillId="2" borderId="8" xfId="0" applyNumberFormat="1" applyFont="1" applyFill="1" applyBorder="1" applyAlignment="1" applyProtection="1">
      <alignment horizontal="right"/>
      <protection locked="0"/>
    </xf>
    <xf numFmtId="14" fontId="1" fillId="2" borderId="9" xfId="0" applyNumberFormat="1" applyFont="1" applyFill="1" applyBorder="1" applyAlignment="1" applyProtection="1">
      <alignment horizontal="right"/>
      <protection locked="0"/>
    </xf>
    <xf numFmtId="10" fontId="1" fillId="0" borderId="8" xfId="0" applyNumberFormat="1" applyFont="1" applyBorder="1" applyAlignment="1" applyProtection="1">
      <alignment horizontal="right"/>
      <protection locked="0"/>
    </xf>
    <xf numFmtId="10" fontId="1" fillId="0" borderId="9" xfId="0" applyNumberFormat="1" applyFont="1" applyBorder="1" applyAlignment="1" applyProtection="1">
      <alignment horizontal="right"/>
      <protection locked="0"/>
    </xf>
    <xf numFmtId="10" fontId="1" fillId="2" borderId="8" xfId="0" applyNumberFormat="1" applyFont="1" applyFill="1" applyBorder="1" applyAlignment="1" applyProtection="1">
      <alignment horizontal="right"/>
      <protection locked="0"/>
    </xf>
    <xf numFmtId="10" fontId="1" fillId="2" borderId="9" xfId="0" applyNumberFormat="1" applyFont="1" applyFill="1" applyBorder="1" applyAlignment="1" applyProtection="1">
      <alignment horizontal="right"/>
      <protection locked="0"/>
    </xf>
    <xf numFmtId="0" fontId="1" fillId="0" borderId="9" xfId="0" applyFont="1" applyBorder="1" applyAlignment="1" applyProtection="1">
      <alignment horizontal="right"/>
      <protection locked="0"/>
    </xf>
    <xf numFmtId="4" fontId="1" fillId="0" borderId="9" xfId="0" applyNumberFormat="1" applyFont="1" applyFill="1" applyBorder="1" applyAlignment="1" applyProtection="1">
      <alignment horizontal="right"/>
      <protection locked="0"/>
    </xf>
    <xf numFmtId="0" fontId="7" fillId="0" borderId="12" xfId="2" applyFont="1" applyFill="1" applyBorder="1" applyProtection="1">
      <protection locked="0"/>
    </xf>
    <xf numFmtId="166" fontId="8" fillId="0" borderId="0" xfId="5" applyNumberFormat="1" applyFont="1" applyBorder="1" applyProtection="1">
      <protection locked="0"/>
    </xf>
    <xf numFmtId="166" fontId="8" fillId="0" borderId="10" xfId="5" applyNumberFormat="1" applyFont="1" applyBorder="1" applyProtection="1">
      <protection locked="0"/>
    </xf>
    <xf numFmtId="166" fontId="8" fillId="0" borderId="12" xfId="5" applyNumberFormat="1" applyFont="1" applyBorder="1" applyProtection="1">
      <protection locked="0"/>
    </xf>
    <xf numFmtId="166" fontId="8" fillId="0" borderId="5" xfId="5" applyNumberFormat="1" applyFont="1" applyBorder="1" applyProtection="1">
      <protection locked="0"/>
    </xf>
    <xf numFmtId="166" fontId="8" fillId="0" borderId="6" xfId="5" applyNumberFormat="1" applyFont="1" applyBorder="1" applyProtection="1">
      <protection locked="0"/>
    </xf>
    <xf numFmtId="166" fontId="8" fillId="0" borderId="7" xfId="5" applyNumberFormat="1" applyFont="1" applyBorder="1" applyProtection="1">
      <protection locked="0"/>
    </xf>
    <xf numFmtId="0" fontId="8" fillId="0" borderId="2" xfId="2" applyFont="1" applyFill="1" applyBorder="1" applyAlignment="1" applyProtection="1">
      <alignment horizontal="right"/>
      <protection locked="0"/>
    </xf>
    <xf numFmtId="0" fontId="8" fillId="0" borderId="3" xfId="2" applyFont="1" applyFill="1" applyBorder="1" applyAlignment="1" applyProtection="1">
      <alignment horizontal="right"/>
      <protection locked="0"/>
    </xf>
    <xf numFmtId="0" fontId="8" fillId="0" borderId="4" xfId="2" applyFont="1" applyFill="1" applyBorder="1" applyAlignment="1" applyProtection="1">
      <alignment horizontal="right"/>
      <protection locked="0"/>
    </xf>
    <xf numFmtId="0" fontId="8" fillId="0" borderId="5" xfId="2" applyFont="1" applyFill="1" applyBorder="1" applyAlignment="1" applyProtection="1">
      <alignment horizontal="right"/>
      <protection locked="0"/>
    </xf>
    <xf numFmtId="0" fontId="8" fillId="0" borderId="6" xfId="2" applyFont="1" applyFill="1" applyBorder="1" applyAlignment="1" applyProtection="1">
      <alignment horizontal="right"/>
      <protection locked="0"/>
    </xf>
    <xf numFmtId="0" fontId="8" fillId="0" borderId="7" xfId="2" applyFont="1" applyFill="1" applyBorder="1" applyAlignment="1" applyProtection="1">
      <alignment horizontal="right"/>
      <protection locked="0"/>
    </xf>
    <xf numFmtId="0" fontId="8" fillId="0" borderId="12" xfId="2" applyFont="1" applyFill="1" applyBorder="1" applyAlignment="1" applyProtection="1">
      <alignment horizontal="right"/>
      <protection locked="0"/>
    </xf>
    <xf numFmtId="0" fontId="8" fillId="0" borderId="0" xfId="2" applyFont="1" applyFill="1" applyBorder="1" applyAlignment="1" applyProtection="1">
      <alignment horizontal="right"/>
      <protection locked="0"/>
    </xf>
    <xf numFmtId="0" fontId="8" fillId="0" borderId="10" xfId="2" applyFont="1" applyFill="1" applyBorder="1" applyAlignment="1" applyProtection="1">
      <alignment horizontal="right"/>
      <protection locked="0"/>
    </xf>
    <xf numFmtId="166" fontId="7" fillId="2" borderId="14" xfId="5" applyNumberFormat="1" applyFont="1" applyFill="1" applyBorder="1" applyAlignment="1" applyProtection="1">
      <alignment horizontal="right"/>
      <protection locked="0"/>
    </xf>
    <xf numFmtId="166" fontId="7" fillId="2" borderId="15" xfId="5" applyNumberFormat="1" applyFont="1" applyFill="1" applyBorder="1" applyAlignment="1" applyProtection="1">
      <alignment horizontal="right"/>
      <protection locked="0"/>
    </xf>
    <xf numFmtId="166" fontId="7" fillId="2" borderId="16" xfId="5" applyNumberFormat="1" applyFont="1" applyFill="1" applyBorder="1" applyAlignment="1" applyProtection="1">
      <alignment horizontal="right"/>
      <protection locked="0"/>
    </xf>
    <xf numFmtId="166" fontId="7" fillId="2" borderId="14" xfId="5" applyNumberFormat="1" applyFont="1" applyFill="1" applyBorder="1" applyAlignment="1" applyProtection="1">
      <alignment horizontal="left"/>
      <protection locked="0"/>
    </xf>
    <xf numFmtId="166" fontId="7" fillId="2" borderId="16" xfId="5" applyNumberFormat="1" applyFont="1" applyFill="1" applyBorder="1" applyAlignment="1" applyProtection="1">
      <alignment horizontal="left"/>
      <protection locked="0"/>
    </xf>
    <xf numFmtId="0" fontId="7" fillId="2" borderId="1" xfId="5" applyNumberFormat="1" applyFont="1" applyFill="1" applyBorder="1" applyAlignment="1" applyProtection="1">
      <alignment horizontal="right"/>
      <protection locked="0"/>
    </xf>
    <xf numFmtId="4" fontId="3" fillId="0" borderId="1" xfId="6" applyNumberFormat="1" applyFont="1" applyFill="1" applyBorder="1" applyAlignment="1" applyProtection="1">
      <alignment horizontal="right"/>
      <protection locked="0"/>
    </xf>
    <xf numFmtId="0" fontId="8" fillId="0" borderId="0" xfId="4" applyFont="1" applyFill="1" applyProtection="1">
      <protection locked="0"/>
    </xf>
    <xf numFmtId="10" fontId="8" fillId="2" borderId="1" xfId="4" applyNumberFormat="1" applyFont="1" applyFill="1" applyBorder="1" applyAlignment="1" applyProtection="1">
      <alignment horizontal="center"/>
      <protection locked="0"/>
    </xf>
    <xf numFmtId="1" fontId="8" fillId="2" borderId="1" xfId="4" applyNumberFormat="1" applyFont="1" applyFill="1" applyBorder="1" applyAlignment="1" applyProtection="1">
      <alignment horizontal="center"/>
      <protection locked="0"/>
    </xf>
    <xf numFmtId="0" fontId="8" fillId="2" borderId="9" xfId="4" applyFont="1" applyFill="1" applyBorder="1" applyAlignment="1" applyProtection="1">
      <alignment horizontal="center"/>
      <protection locked="0"/>
    </xf>
  </cellXfs>
  <cellStyles count="7">
    <cellStyle name="Comma" xfId="6" builtinId="3"/>
    <cellStyle name="Comma 2" xfId="3"/>
    <cellStyle name="Normal" xfId="0" builtinId="0"/>
    <cellStyle name="Normal 2" xfId="2"/>
    <cellStyle name="Normal 3" xfId="4"/>
    <cellStyle name="Normal 4" xfId="5"/>
    <cellStyle name="Percent" xfId="1" builtinId="5"/>
  </cellStyles>
  <dxfs count="2">
    <dxf>
      <fill>
        <patternFill>
          <bgColor rgb="FFDAEEF3"/>
        </patternFill>
      </fill>
    </dxf>
    <dxf>
      <fill>
        <patternFill>
          <bgColor rgb="FFDAEEF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14</xdr:col>
      <xdr:colOff>415290</xdr:colOff>
      <xdr:row>1</xdr:row>
      <xdr:rowOff>344072</xdr:rowOff>
    </xdr:to>
    <xdr:pic>
      <xdr:nvPicPr>
        <xdr:cNvPr id="4" name="Picture 3" descr="Swish A4 Portrait - top"/>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0"/>
          <a:ext cx="7559040" cy="170478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tabSelected="1" view="pageLayout" topLeftCell="A2" zoomScale="70" zoomScaleNormal="100" zoomScalePageLayoutView="70" workbookViewId="0">
      <selection activeCell="N16" sqref="N16"/>
    </sheetView>
  </sheetViews>
  <sheetFormatPr defaultColWidth="6.85546875" defaultRowHeight="11.25" x14ac:dyDescent="0.2"/>
  <cols>
    <col min="1" max="10" width="6.85546875" style="39"/>
    <col min="11" max="11" width="15" style="39" customWidth="1"/>
    <col min="12" max="12" width="5.42578125" style="24" customWidth="1"/>
    <col min="13" max="16384" width="6.85546875" style="39"/>
  </cols>
  <sheetData>
    <row r="1" spans="1:12" ht="114.75" customHeight="1" x14ac:dyDescent="0.2"/>
    <row r="2" spans="1:12" ht="75" customHeight="1" x14ac:dyDescent="0.25">
      <c r="A2" s="87" t="s">
        <v>182</v>
      </c>
      <c r="B2" s="87"/>
      <c r="C2" s="87"/>
      <c r="D2" s="87"/>
      <c r="E2" s="87"/>
      <c r="F2" s="87"/>
      <c r="G2" s="87"/>
      <c r="H2" s="87"/>
      <c r="I2" s="87"/>
      <c r="J2" s="87"/>
      <c r="K2" s="87"/>
      <c r="L2" s="87"/>
    </row>
    <row r="3" spans="1:12" ht="10.5" customHeight="1" x14ac:dyDescent="0.2"/>
    <row r="4" spans="1:12" ht="24" customHeight="1" x14ac:dyDescent="0.2">
      <c r="A4" s="88" t="s">
        <v>221</v>
      </c>
      <c r="B4" s="88"/>
      <c r="C4" s="88"/>
      <c r="D4" s="88"/>
      <c r="E4" s="88"/>
      <c r="F4" s="88"/>
      <c r="G4" s="88"/>
      <c r="H4" s="88"/>
      <c r="I4" s="88"/>
      <c r="J4" s="88"/>
      <c r="K4" s="88"/>
      <c r="L4" s="88"/>
    </row>
    <row r="6" spans="1:12" ht="21" customHeight="1" x14ac:dyDescent="0.2">
      <c r="A6" s="89" t="s">
        <v>183</v>
      </c>
      <c r="B6" s="89"/>
      <c r="C6" s="89"/>
      <c r="D6" s="89"/>
      <c r="E6" s="89"/>
      <c r="F6" s="89"/>
      <c r="G6" s="89"/>
      <c r="H6" s="89"/>
      <c r="I6" s="89"/>
      <c r="J6" s="89"/>
      <c r="K6" s="89"/>
      <c r="L6" s="89"/>
    </row>
    <row r="7" spans="1:12" ht="10.5" customHeight="1" x14ac:dyDescent="0.2"/>
    <row r="8" spans="1:12" ht="10.5" customHeight="1" x14ac:dyDescent="0.2">
      <c r="A8" s="4" t="s">
        <v>0</v>
      </c>
    </row>
    <row r="9" spans="1:12" ht="10.5" customHeight="1" x14ac:dyDescent="0.2"/>
    <row r="10" spans="1:12" ht="10.5" customHeight="1" x14ac:dyDescent="0.2">
      <c r="L10" s="24" t="s">
        <v>2</v>
      </c>
    </row>
    <row r="11" spans="1:12" ht="10.5" customHeight="1" x14ac:dyDescent="0.2">
      <c r="A11" s="39" t="s">
        <v>1</v>
      </c>
      <c r="F11" s="106"/>
      <c r="G11" s="107"/>
      <c r="H11" s="107"/>
      <c r="I11" s="107"/>
      <c r="J11" s="107"/>
      <c r="K11" s="108"/>
      <c r="L11" s="24" t="s">
        <v>3</v>
      </c>
    </row>
    <row r="12" spans="1:12" ht="10.5" customHeight="1" x14ac:dyDescent="0.2">
      <c r="F12" s="109"/>
      <c r="G12" s="110"/>
      <c r="H12" s="110"/>
      <c r="I12" s="110"/>
      <c r="J12" s="110"/>
      <c r="K12" s="111"/>
    </row>
    <row r="13" spans="1:12" ht="10.5" customHeight="1" x14ac:dyDescent="0.2"/>
    <row r="14" spans="1:12" ht="10.5" customHeight="1" x14ac:dyDescent="0.2">
      <c r="A14" s="39" t="s">
        <v>214</v>
      </c>
      <c r="F14" s="112"/>
      <c r="G14" s="113"/>
      <c r="H14" s="113"/>
      <c r="I14" s="113"/>
      <c r="J14" s="113"/>
      <c r="K14" s="114"/>
      <c r="L14" s="24" t="s">
        <v>217</v>
      </c>
    </row>
    <row r="15" spans="1:12" ht="10.5" customHeight="1" x14ac:dyDescent="0.2">
      <c r="F15" s="115"/>
      <c r="G15" s="116"/>
      <c r="H15" s="116"/>
      <c r="I15" s="116"/>
      <c r="J15" s="116"/>
      <c r="K15" s="117"/>
    </row>
    <row r="16" spans="1:12" ht="10.5" customHeight="1" x14ac:dyDescent="0.2">
      <c r="A16" s="39" t="s">
        <v>215</v>
      </c>
      <c r="F16" s="112"/>
      <c r="G16" s="113"/>
      <c r="H16" s="113"/>
      <c r="I16" s="113"/>
      <c r="J16" s="113"/>
      <c r="K16" s="114"/>
      <c r="L16" s="24" t="s">
        <v>218</v>
      </c>
    </row>
    <row r="17" spans="1:12" ht="10.5" customHeight="1" x14ac:dyDescent="0.2">
      <c r="F17" s="115"/>
      <c r="G17" s="116"/>
      <c r="H17" s="116"/>
      <c r="I17" s="116"/>
      <c r="J17" s="116"/>
      <c r="K17" s="117"/>
    </row>
    <row r="18" spans="1:12" ht="10.5" customHeight="1" x14ac:dyDescent="0.2">
      <c r="A18" s="39" t="s">
        <v>216</v>
      </c>
      <c r="F18" s="106"/>
      <c r="G18" s="107"/>
      <c r="H18" s="107"/>
      <c r="I18" s="107"/>
      <c r="J18" s="107"/>
      <c r="K18" s="108"/>
      <c r="L18" s="24" t="s">
        <v>219</v>
      </c>
    </row>
    <row r="19" spans="1:12" ht="10.5" customHeight="1" x14ac:dyDescent="0.2">
      <c r="F19" s="109"/>
      <c r="G19" s="110"/>
      <c r="H19" s="110"/>
      <c r="I19" s="110"/>
      <c r="J19" s="110"/>
      <c r="K19" s="111"/>
    </row>
    <row r="20" spans="1:12" ht="10.5" customHeight="1" x14ac:dyDescent="0.2"/>
    <row r="21" spans="1:12" ht="10.5" customHeight="1" x14ac:dyDescent="0.2">
      <c r="A21" s="39" t="s">
        <v>4</v>
      </c>
      <c r="F21" s="106"/>
      <c r="G21" s="107"/>
      <c r="H21" s="107"/>
      <c r="I21" s="107"/>
      <c r="J21" s="107"/>
      <c r="K21" s="108"/>
      <c r="L21" s="24" t="s">
        <v>6</v>
      </c>
    </row>
    <row r="22" spans="1:12" ht="10.5" customHeight="1" x14ac:dyDescent="0.2">
      <c r="F22" s="109"/>
      <c r="G22" s="110"/>
      <c r="H22" s="110"/>
      <c r="I22" s="110"/>
      <c r="J22" s="110"/>
      <c r="K22" s="111"/>
    </row>
    <row r="23" spans="1:12" ht="10.5" customHeight="1" x14ac:dyDescent="0.2"/>
    <row r="24" spans="1:12" ht="10.5" customHeight="1" x14ac:dyDescent="0.2">
      <c r="A24" s="104" t="s">
        <v>236</v>
      </c>
      <c r="F24" s="106"/>
      <c r="G24" s="107"/>
      <c r="H24" s="107"/>
      <c r="I24" s="107"/>
      <c r="J24" s="107"/>
      <c r="K24" s="108"/>
      <c r="L24" s="24" t="s">
        <v>7</v>
      </c>
    </row>
    <row r="25" spans="1:12" ht="10.5" customHeight="1" x14ac:dyDescent="0.2">
      <c r="F25" s="109"/>
      <c r="G25" s="110"/>
      <c r="H25" s="110"/>
      <c r="I25" s="110"/>
      <c r="J25" s="110"/>
      <c r="K25" s="111"/>
    </row>
    <row r="26" spans="1:12" ht="10.5" customHeight="1" x14ac:dyDescent="0.2"/>
    <row r="27" spans="1:12" ht="10.5" customHeight="1" x14ac:dyDescent="0.2">
      <c r="A27" s="39" t="s">
        <v>5</v>
      </c>
      <c r="F27" s="106"/>
      <c r="G27" s="107"/>
      <c r="H27" s="107"/>
      <c r="I27" s="107"/>
      <c r="J27" s="107"/>
      <c r="K27" s="108"/>
      <c r="L27" s="24" t="s">
        <v>8</v>
      </c>
    </row>
    <row r="28" spans="1:12" ht="10.5" customHeight="1" x14ac:dyDescent="0.2">
      <c r="F28" s="109"/>
      <c r="G28" s="110"/>
      <c r="H28" s="110"/>
      <c r="I28" s="110"/>
      <c r="J28" s="110"/>
      <c r="K28" s="111"/>
    </row>
    <row r="29" spans="1:12" ht="10.5" customHeight="1" x14ac:dyDescent="0.2"/>
    <row r="30" spans="1:12" ht="10.5" customHeight="1" x14ac:dyDescent="0.2">
      <c r="A30" s="39" t="s">
        <v>222</v>
      </c>
      <c r="F30" s="106"/>
      <c r="G30" s="107"/>
      <c r="H30" s="107"/>
      <c r="I30" s="107"/>
      <c r="J30" s="107"/>
      <c r="K30" s="108"/>
      <c r="L30" s="24" t="s">
        <v>9</v>
      </c>
    </row>
    <row r="31" spans="1:12" ht="10.5" customHeight="1" x14ac:dyDescent="0.2">
      <c r="F31" s="109"/>
      <c r="G31" s="110"/>
      <c r="H31" s="110"/>
      <c r="I31" s="110"/>
      <c r="J31" s="110"/>
      <c r="K31" s="111"/>
    </row>
    <row r="32" spans="1:12" ht="10.5" customHeight="1" x14ac:dyDescent="0.2"/>
    <row r="33" spans="1:12" ht="10.5" customHeight="1" x14ac:dyDescent="0.2">
      <c r="A33" s="1" t="s">
        <v>220</v>
      </c>
      <c r="F33" s="106"/>
      <c r="G33" s="107"/>
      <c r="H33" s="107"/>
      <c r="I33" s="107"/>
      <c r="J33" s="107"/>
      <c r="K33" s="108"/>
      <c r="L33" s="24" t="s">
        <v>10</v>
      </c>
    </row>
    <row r="34" spans="1:12" ht="10.5" customHeight="1" x14ac:dyDescent="0.2">
      <c r="F34" s="109"/>
      <c r="G34" s="110"/>
      <c r="H34" s="110"/>
      <c r="I34" s="110"/>
      <c r="J34" s="110"/>
      <c r="K34" s="111"/>
    </row>
    <row r="35" spans="1:12" ht="10.5" customHeight="1" x14ac:dyDescent="0.2"/>
    <row r="36" spans="1:12" ht="10.5" customHeight="1" x14ac:dyDescent="0.2">
      <c r="A36" s="104" t="s">
        <v>235</v>
      </c>
      <c r="I36" s="118">
        <v>43555</v>
      </c>
      <c r="J36" s="119"/>
      <c r="K36" s="120"/>
      <c r="L36" s="24" t="s">
        <v>11</v>
      </c>
    </row>
    <row r="37" spans="1:12" ht="10.5" customHeight="1" x14ac:dyDescent="0.2">
      <c r="A37" s="39" t="s">
        <v>100</v>
      </c>
      <c r="I37" s="121"/>
      <c r="J37" s="122"/>
      <c r="K37" s="123"/>
    </row>
    <row r="38" spans="1:12" ht="10.5" customHeight="1" x14ac:dyDescent="0.2"/>
    <row r="39" spans="1:12" ht="10.5" customHeight="1" x14ac:dyDescent="0.2">
      <c r="A39" s="39" t="s">
        <v>223</v>
      </c>
      <c r="I39" s="124"/>
      <c r="J39" s="125"/>
      <c r="K39" s="126"/>
      <c r="L39" s="24" t="s">
        <v>12</v>
      </c>
    </row>
    <row r="40" spans="1:12" ht="10.5" customHeight="1" x14ac:dyDescent="0.2">
      <c r="I40" s="127"/>
      <c r="J40" s="128"/>
      <c r="K40" s="129"/>
    </row>
    <row r="41" spans="1:12" ht="10.5" customHeight="1" x14ac:dyDescent="0.2"/>
    <row r="42" spans="1:12" ht="10.5" customHeight="1" x14ac:dyDescent="0.2">
      <c r="A42" s="104" t="s">
        <v>224</v>
      </c>
      <c r="I42" s="124"/>
      <c r="J42" s="125"/>
      <c r="K42" s="126"/>
      <c r="L42" s="24" t="s">
        <v>13</v>
      </c>
    </row>
    <row r="43" spans="1:12" ht="10.5" customHeight="1" x14ac:dyDescent="0.2">
      <c r="A43" s="104" t="s">
        <v>237</v>
      </c>
      <c r="I43" s="127"/>
      <c r="J43" s="128"/>
      <c r="K43" s="129"/>
    </row>
    <row r="44" spans="1:12" ht="10.5" customHeight="1" x14ac:dyDescent="0.2"/>
    <row r="45" spans="1:12" ht="10.5" customHeight="1" x14ac:dyDescent="0.2">
      <c r="A45" s="2" t="s">
        <v>225</v>
      </c>
      <c r="B45" s="2"/>
      <c r="C45" s="2"/>
      <c r="D45" s="2"/>
      <c r="E45" s="2"/>
      <c r="F45" s="2"/>
      <c r="G45" s="2"/>
      <c r="H45" s="2"/>
      <c r="I45" s="130"/>
      <c r="L45" s="24" t="s">
        <v>15</v>
      </c>
    </row>
    <row r="46" spans="1:12" ht="10.5" customHeight="1" x14ac:dyDescent="0.2">
      <c r="A46" s="2"/>
      <c r="B46" s="2"/>
      <c r="C46" s="2"/>
      <c r="D46" s="2"/>
      <c r="E46" s="2"/>
      <c r="F46" s="2"/>
      <c r="G46" s="2"/>
      <c r="H46" s="70" t="s">
        <v>92</v>
      </c>
      <c r="I46" s="131"/>
    </row>
    <row r="47" spans="1:12" ht="10.5" customHeight="1" x14ac:dyDescent="0.2">
      <c r="A47" s="1"/>
      <c r="B47" s="1"/>
      <c r="C47" s="1"/>
      <c r="D47" s="2"/>
      <c r="E47" s="1"/>
      <c r="F47" s="2"/>
      <c r="G47" s="2"/>
      <c r="H47" s="2"/>
      <c r="I47" s="2"/>
    </row>
    <row r="48" spans="1:12" ht="10.5" customHeight="1" x14ac:dyDescent="0.2">
      <c r="A48" s="1" t="s">
        <v>14</v>
      </c>
      <c r="B48" s="1"/>
      <c r="C48" s="1"/>
      <c r="D48" s="1"/>
      <c r="E48" s="1"/>
      <c r="F48" s="2"/>
      <c r="G48" s="3"/>
      <c r="H48" s="2"/>
      <c r="I48" s="130"/>
      <c r="L48" s="24" t="s">
        <v>16</v>
      </c>
    </row>
    <row r="49" spans="1:12" ht="10.5" customHeight="1" x14ac:dyDescent="0.2">
      <c r="A49" s="1"/>
      <c r="B49" s="1"/>
      <c r="C49" s="1"/>
      <c r="D49" s="1"/>
      <c r="E49" s="2"/>
      <c r="F49" s="2"/>
      <c r="G49" s="2"/>
      <c r="H49" s="2"/>
      <c r="I49" s="131"/>
    </row>
    <row r="50" spans="1:12" ht="10.5" customHeight="1" x14ac:dyDescent="0.2"/>
    <row r="51" spans="1:12" ht="10.5" customHeight="1" x14ac:dyDescent="0.2">
      <c r="A51" s="1" t="s">
        <v>226</v>
      </c>
      <c r="B51" s="1"/>
      <c r="C51" s="1"/>
      <c r="D51" s="1"/>
      <c r="E51" s="2"/>
      <c r="F51" s="2"/>
      <c r="G51" s="2"/>
      <c r="H51" s="2"/>
      <c r="I51" s="130"/>
      <c r="J51" s="1"/>
      <c r="K51" s="3"/>
      <c r="L51" s="71" t="s">
        <v>96</v>
      </c>
    </row>
    <row r="52" spans="1:12" ht="10.5" customHeight="1" x14ac:dyDescent="0.2">
      <c r="A52" s="1"/>
      <c r="B52" s="1"/>
      <c r="C52" s="1"/>
      <c r="D52" s="1"/>
      <c r="E52" s="2"/>
      <c r="F52" s="2"/>
      <c r="G52" s="2"/>
      <c r="H52" s="2"/>
      <c r="I52" s="131"/>
      <c r="J52" s="1"/>
      <c r="K52" s="3"/>
      <c r="L52" s="3"/>
    </row>
    <row r="53" spans="1:12" ht="10.5" customHeight="1" x14ac:dyDescent="0.2">
      <c r="A53" s="1"/>
      <c r="B53" s="1"/>
      <c r="C53" s="1"/>
      <c r="D53" s="1"/>
      <c r="E53" s="2"/>
      <c r="F53" s="2"/>
      <c r="G53" s="2"/>
      <c r="H53" s="2"/>
      <c r="I53" s="2"/>
      <c r="J53" s="1"/>
      <c r="K53" s="3"/>
      <c r="L53" s="3"/>
    </row>
    <row r="54" spans="1:12" ht="10.5" customHeight="1" x14ac:dyDescent="0.2">
      <c r="A54" s="1" t="s">
        <v>105</v>
      </c>
      <c r="B54" s="1"/>
      <c r="C54" s="1"/>
      <c r="D54" s="1"/>
      <c r="E54" s="2"/>
      <c r="F54" s="2"/>
      <c r="G54" s="2"/>
      <c r="H54" s="2"/>
      <c r="I54" s="132"/>
      <c r="J54" s="133"/>
      <c r="K54" s="3"/>
      <c r="L54" s="71" t="s">
        <v>94</v>
      </c>
    </row>
    <row r="55" spans="1:12" ht="10.5" customHeight="1" x14ac:dyDescent="0.2">
      <c r="A55" s="1"/>
      <c r="B55" s="1"/>
      <c r="C55" s="1"/>
      <c r="D55" s="1"/>
      <c r="E55" s="2"/>
      <c r="F55" s="2"/>
      <c r="G55" s="2"/>
      <c r="H55" s="2"/>
      <c r="I55" s="134"/>
      <c r="J55" s="135"/>
      <c r="K55" s="3"/>
      <c r="L55" s="3"/>
    </row>
    <row r="56" spans="1:12" ht="10.5" customHeight="1" x14ac:dyDescent="0.2"/>
    <row r="57" spans="1:12" ht="10.5" customHeight="1" x14ac:dyDescent="0.2">
      <c r="A57" s="1" t="s">
        <v>118</v>
      </c>
      <c r="B57" s="1"/>
      <c r="C57" s="1"/>
      <c r="D57" s="1"/>
      <c r="E57" s="2"/>
      <c r="F57" s="2"/>
      <c r="G57" s="2"/>
      <c r="H57" s="2"/>
      <c r="I57" s="130"/>
      <c r="J57" s="1"/>
      <c r="K57" s="3"/>
      <c r="L57" s="71" t="s">
        <v>97</v>
      </c>
    </row>
    <row r="58" spans="1:12" ht="10.5" customHeight="1" x14ac:dyDescent="0.2">
      <c r="A58" s="1"/>
      <c r="B58" s="1"/>
      <c r="C58" s="1"/>
      <c r="D58" s="1"/>
      <c r="E58" s="2"/>
      <c r="F58" s="2"/>
      <c r="G58" s="2"/>
      <c r="H58" s="2"/>
      <c r="I58" s="131"/>
      <c r="J58" s="1"/>
      <c r="K58" s="3"/>
      <c r="L58" s="3"/>
    </row>
    <row r="59" spans="1:12" ht="10.5" customHeight="1" x14ac:dyDescent="0.2"/>
    <row r="60" spans="1:12" ht="10.5" customHeight="1" x14ac:dyDescent="0.2">
      <c r="A60" s="39" t="s">
        <v>17</v>
      </c>
    </row>
    <row r="61" spans="1:12" ht="10.5" customHeight="1" x14ac:dyDescent="0.2"/>
    <row r="62" spans="1:12" ht="10.5" customHeight="1" x14ac:dyDescent="0.2"/>
    <row r="63" spans="1:12" ht="10.5" customHeight="1" x14ac:dyDescent="0.2"/>
    <row r="64" spans="1:12" ht="10.5" customHeight="1" x14ac:dyDescent="0.2"/>
    <row r="65" ht="10.5" customHeight="1" x14ac:dyDescent="0.2"/>
  </sheetData>
  <sheetProtection sheet="1" objects="1" scenarios="1" formatCells="0"/>
  <mergeCells count="20">
    <mergeCell ref="I57:I58"/>
    <mergeCell ref="F33:K34"/>
    <mergeCell ref="I36:K37"/>
    <mergeCell ref="F16:K17"/>
    <mergeCell ref="F14:K15"/>
    <mergeCell ref="F21:K22"/>
    <mergeCell ref="I51:I52"/>
    <mergeCell ref="I54:J55"/>
    <mergeCell ref="I39:K40"/>
    <mergeCell ref="I42:K43"/>
    <mergeCell ref="I45:I46"/>
    <mergeCell ref="I48:I49"/>
    <mergeCell ref="F24:K25"/>
    <mergeCell ref="F27:K28"/>
    <mergeCell ref="F30:K31"/>
    <mergeCell ref="A2:L2"/>
    <mergeCell ref="A4:L4"/>
    <mergeCell ref="A6:L6"/>
    <mergeCell ref="F11:K12"/>
    <mergeCell ref="F18:K19"/>
  </mergeCells>
  <dataValidations disablePrompts="1" count="1">
    <dataValidation type="list" allowBlank="1" showInputMessage="1" showErrorMessage="1" sqref="I48:I49 I57:I58 I51:I52 I45:I46">
      <formula1>$H$46:$H$47</formula1>
    </dataValidation>
  </dataValidations>
  <pageMargins left="0.70866141732283472" right="0.70866141732283472" top="0.74803149606299213" bottom="0.74803149606299213" header="0.31496062992125984" footer="0.31496062992125984"/>
  <pageSetup paperSize="9" scale="81" orientation="portrait" r:id="rId1"/>
  <headerFooter>
    <oddFooter>&amp;C&amp;A&amp;R2018-19 Limited Company Certificate-20191203-(V1)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Layout" topLeftCell="A2" zoomScaleNormal="100" workbookViewId="0">
      <selection activeCell="D6" activeCellId="22" sqref="J40:J41 J37:J38 H37:H38 F37:F38 D37:D38 D32:D35 F32:F33 H32:H33 J32:J33 J29:J30 H29:H30 F29:F30 D29:D30 D26:D27 F26:F27 H26:H27 J26:J27 J12 J10 E12:F12 E10:F10 D8:J8 D6:J6"/>
    </sheetView>
  </sheetViews>
  <sheetFormatPr defaultColWidth="6.85546875" defaultRowHeight="11.25" customHeight="1" x14ac:dyDescent="0.2"/>
  <cols>
    <col min="1" max="3" width="6.85546875" style="20"/>
    <col min="4" max="4" width="8.85546875" style="20" customWidth="1"/>
    <col min="5" max="5" width="4.7109375" style="20" customWidth="1"/>
    <col min="6" max="6" width="13.5703125" style="20" customWidth="1"/>
    <col min="7" max="7" width="4.7109375" style="20" customWidth="1"/>
    <col min="8" max="8" width="13.5703125" style="20" customWidth="1"/>
    <col min="9" max="9" width="4.7109375" style="20" customWidth="1"/>
    <col min="10" max="10" width="13.5703125" style="20" customWidth="1"/>
    <col min="11" max="11" width="4.7109375" style="20" customWidth="1"/>
    <col min="12" max="12" width="5.42578125" style="20" customWidth="1"/>
    <col min="13" max="16384" width="6.85546875" style="20"/>
  </cols>
  <sheetData>
    <row r="1" spans="1:12" ht="22.5" customHeight="1" x14ac:dyDescent="0.2"/>
    <row r="2" spans="1:12" ht="22.5" customHeight="1" x14ac:dyDescent="0.25">
      <c r="A2" s="80" t="s">
        <v>143</v>
      </c>
    </row>
    <row r="4" spans="1:12" ht="22.5" customHeight="1" x14ac:dyDescent="0.2">
      <c r="A4" s="101" t="s">
        <v>213</v>
      </c>
      <c r="B4" s="101"/>
      <c r="C4" s="101"/>
      <c r="D4" s="101"/>
      <c r="E4" s="101"/>
      <c r="F4" s="101"/>
      <c r="G4" s="101"/>
      <c r="H4" s="101"/>
      <c r="I4" s="101"/>
      <c r="J4" s="101"/>
      <c r="K4" s="101"/>
      <c r="L4" s="33"/>
    </row>
    <row r="6" spans="1:12" ht="11.25" customHeight="1" x14ac:dyDescent="0.2">
      <c r="A6" s="20" t="s">
        <v>78</v>
      </c>
      <c r="D6" s="255">
        <f>'Page 1'!F11</f>
        <v>0</v>
      </c>
      <c r="E6" s="256"/>
      <c r="F6" s="256"/>
      <c r="G6" s="256"/>
      <c r="H6" s="256"/>
      <c r="I6" s="256"/>
      <c r="J6" s="257"/>
    </row>
    <row r="8" spans="1:12" ht="11.25" customHeight="1" x14ac:dyDescent="0.2">
      <c r="A8" s="20" t="s">
        <v>4</v>
      </c>
      <c r="D8" s="255">
        <f>'Page 1'!F21</f>
        <v>0</v>
      </c>
      <c r="E8" s="256"/>
      <c r="F8" s="256"/>
      <c r="G8" s="256"/>
      <c r="H8" s="256"/>
      <c r="I8" s="256"/>
      <c r="J8" s="257"/>
    </row>
    <row r="10" spans="1:12" ht="11.25" customHeight="1" x14ac:dyDescent="0.2">
      <c r="A10" s="20" t="s">
        <v>79</v>
      </c>
      <c r="E10" s="258">
        <f>'Page 1'!F18</f>
        <v>0</v>
      </c>
      <c r="F10" s="259"/>
      <c r="G10" s="20" t="s">
        <v>82</v>
      </c>
      <c r="J10" s="260">
        <f>'Page 1'!F24</f>
        <v>0</v>
      </c>
    </row>
    <row r="12" spans="1:12" ht="11.25" customHeight="1" x14ac:dyDescent="0.2">
      <c r="A12" s="20" t="s">
        <v>80</v>
      </c>
      <c r="E12" s="258">
        <f>IF('Page 5'!I6="P",'Page 5'!K10,'Page 4'!K56)</f>
        <v>0</v>
      </c>
      <c r="F12" s="259"/>
      <c r="G12" s="20" t="s">
        <v>81</v>
      </c>
      <c r="J12" s="261"/>
    </row>
    <row r="14" spans="1:12" ht="67.5" customHeight="1" x14ac:dyDescent="0.2">
      <c r="A14" s="102" t="s">
        <v>232</v>
      </c>
      <c r="B14" s="102"/>
      <c r="C14" s="102"/>
      <c r="D14" s="102"/>
      <c r="E14" s="102"/>
      <c r="F14" s="102"/>
      <c r="G14" s="102"/>
      <c r="H14" s="102"/>
      <c r="I14" s="102"/>
      <c r="J14" s="102"/>
      <c r="K14" s="102"/>
    </row>
    <row r="15" spans="1:12" x14ac:dyDescent="0.2">
      <c r="A15" s="83"/>
      <c r="B15" s="83"/>
      <c r="C15" s="83"/>
      <c r="D15" s="83"/>
      <c r="E15" s="83"/>
      <c r="F15" s="83"/>
      <c r="G15" s="83"/>
      <c r="H15" s="83"/>
      <c r="I15" s="83"/>
      <c r="J15" s="83"/>
      <c r="K15" s="83"/>
    </row>
    <row r="16" spans="1:12" ht="22.5" customHeight="1" x14ac:dyDescent="0.2">
      <c r="A16" s="102" t="s">
        <v>178</v>
      </c>
      <c r="B16" s="102"/>
      <c r="C16" s="102"/>
      <c r="D16" s="102"/>
      <c r="E16" s="102"/>
      <c r="F16" s="102"/>
      <c r="G16" s="102"/>
      <c r="H16" s="102"/>
      <c r="I16" s="102"/>
      <c r="J16" s="102"/>
      <c r="K16" s="102"/>
    </row>
    <row r="18" spans="1:11" ht="11.25" customHeight="1" x14ac:dyDescent="0.2">
      <c r="A18" s="102" t="s">
        <v>104</v>
      </c>
      <c r="B18" s="102"/>
      <c r="C18" s="34"/>
    </row>
    <row r="19" spans="1:11" ht="11.25" customHeight="1" x14ac:dyDescent="0.2">
      <c r="A19" s="102"/>
      <c r="B19" s="102"/>
      <c r="C19" s="34"/>
      <c r="D19" s="35"/>
      <c r="E19" s="35"/>
      <c r="F19" s="35"/>
      <c r="G19" s="35"/>
      <c r="I19" s="20" t="s">
        <v>83</v>
      </c>
      <c r="J19" s="35"/>
      <c r="K19" s="35"/>
    </row>
    <row r="22" spans="1:11" ht="11.25" customHeight="1" x14ac:dyDescent="0.2">
      <c r="A22" s="45" t="s">
        <v>84</v>
      </c>
      <c r="B22" s="42"/>
      <c r="C22" s="41"/>
      <c r="D22" s="41"/>
      <c r="E22" s="44"/>
      <c r="F22" s="41"/>
      <c r="G22" s="49"/>
      <c r="H22" s="41"/>
      <c r="I22" s="41"/>
      <c r="J22" s="41"/>
      <c r="K22" s="57"/>
    </row>
    <row r="23" spans="1:11" ht="11.25" customHeight="1" x14ac:dyDescent="0.2">
      <c r="A23" s="40"/>
      <c r="B23" s="42"/>
      <c r="C23" s="41"/>
      <c r="D23" s="46"/>
      <c r="E23" s="44"/>
      <c r="F23" s="49"/>
      <c r="G23" s="49"/>
      <c r="H23" s="49" t="s">
        <v>61</v>
      </c>
      <c r="I23" s="49"/>
      <c r="J23" s="100" t="s">
        <v>62</v>
      </c>
      <c r="K23" s="100"/>
    </row>
    <row r="24" spans="1:11" ht="11.25" customHeight="1" x14ac:dyDescent="0.2">
      <c r="A24" s="40"/>
      <c r="B24" s="42"/>
      <c r="C24" s="41"/>
      <c r="D24" s="44" t="s">
        <v>63</v>
      </c>
      <c r="E24" s="44"/>
      <c r="F24" s="49" t="s">
        <v>64</v>
      </c>
      <c r="G24" s="49"/>
      <c r="H24" s="49" t="s">
        <v>65</v>
      </c>
      <c r="I24" s="49"/>
      <c r="J24" s="100"/>
      <c r="K24" s="100"/>
    </row>
    <row r="25" spans="1:11" ht="11.25" customHeight="1" x14ac:dyDescent="0.2">
      <c r="A25" s="41"/>
      <c r="B25" s="41"/>
      <c r="C25" s="41"/>
      <c r="D25" s="41"/>
      <c r="E25" s="44"/>
      <c r="F25" s="44"/>
      <c r="G25" s="49"/>
      <c r="H25" s="41"/>
      <c r="I25" s="41"/>
      <c r="J25" s="46"/>
      <c r="K25" s="58"/>
    </row>
    <row r="26" spans="1:11" ht="11.25" customHeight="1" x14ac:dyDescent="0.2">
      <c r="A26" s="41" t="s">
        <v>66</v>
      </c>
      <c r="B26" s="41"/>
      <c r="C26" s="41"/>
      <c r="D26" s="217">
        <f>'Page 6'!D38</f>
        <v>0</v>
      </c>
      <c r="E26" s="54">
        <f>'Page 6'!E38</f>
        <v>58</v>
      </c>
      <c r="F26" s="224">
        <f>'Page 6'!F38</f>
        <v>0</v>
      </c>
      <c r="G26" s="54">
        <f>'Page 6'!G38</f>
        <v>62</v>
      </c>
      <c r="H26" s="221">
        <f>'Page 6'!H38</f>
        <v>0</v>
      </c>
      <c r="I26" s="54">
        <f>'Page 6'!I38</f>
        <v>66</v>
      </c>
      <c r="J26" s="224">
        <f>F26-H26</f>
        <v>0</v>
      </c>
      <c r="K26" s="54">
        <f>'Page 6'!K38</f>
        <v>70</v>
      </c>
    </row>
    <row r="27" spans="1:11" ht="11.25" customHeight="1" x14ac:dyDescent="0.2">
      <c r="A27" s="41" t="s">
        <v>73</v>
      </c>
      <c r="B27" s="41"/>
      <c r="C27" s="41"/>
      <c r="D27" s="218"/>
      <c r="E27" s="54"/>
      <c r="F27" s="220"/>
      <c r="G27" s="55"/>
      <c r="H27" s="222"/>
      <c r="I27" s="55"/>
      <c r="J27" s="220"/>
      <c r="K27" s="54"/>
    </row>
    <row r="28" spans="1:11" ht="11.25" customHeight="1" x14ac:dyDescent="0.2">
      <c r="A28" s="41"/>
      <c r="B28" s="41"/>
      <c r="C28" s="41"/>
      <c r="D28" s="52"/>
      <c r="E28" s="54"/>
      <c r="F28" s="51"/>
      <c r="G28" s="55"/>
      <c r="H28" s="48"/>
      <c r="I28" s="55"/>
      <c r="J28" s="48"/>
      <c r="K28" s="54"/>
    </row>
    <row r="29" spans="1:11" ht="11.25" customHeight="1" x14ac:dyDescent="0.2">
      <c r="A29" s="41" t="s">
        <v>68</v>
      </c>
      <c r="B29" s="41"/>
      <c r="C29" s="41"/>
      <c r="D29" s="229">
        <f>'Page 6'!D13</f>
        <v>0</v>
      </c>
      <c r="E29" s="54">
        <f>'Page 6'!E41</f>
        <v>59</v>
      </c>
      <c r="F29" s="224">
        <f>J12*D29</f>
        <v>0</v>
      </c>
      <c r="G29" s="54">
        <f>'Page 6'!G41</f>
        <v>63</v>
      </c>
      <c r="H29" s="221">
        <f>'Page 6'!H41</f>
        <v>0</v>
      </c>
      <c r="I29" s="54">
        <f>'Page 6'!I41</f>
        <v>67</v>
      </c>
      <c r="J29" s="224">
        <f>F29-H29</f>
        <v>0</v>
      </c>
      <c r="K29" s="54">
        <f>'Page 6'!K41</f>
        <v>71</v>
      </c>
    </row>
    <row r="30" spans="1:11" ht="11.25" customHeight="1" x14ac:dyDescent="0.2">
      <c r="A30" s="41" t="s">
        <v>73</v>
      </c>
      <c r="B30" s="41"/>
      <c r="C30" s="41"/>
      <c r="D30" s="265"/>
      <c r="E30" s="54"/>
      <c r="F30" s="220"/>
      <c r="G30" s="55"/>
      <c r="H30" s="222"/>
      <c r="I30" s="55"/>
      <c r="J30" s="220"/>
      <c r="K30" s="54"/>
    </row>
    <row r="31" spans="1:11" ht="11.25" customHeight="1" x14ac:dyDescent="0.2">
      <c r="A31" s="41"/>
      <c r="B31" s="41"/>
      <c r="C31" s="41"/>
      <c r="D31" s="43"/>
      <c r="E31" s="54"/>
      <c r="F31" s="51"/>
      <c r="G31" s="55"/>
      <c r="H31" s="48"/>
      <c r="I31" s="55"/>
      <c r="J31" s="48"/>
      <c r="K31" s="54"/>
    </row>
    <row r="32" spans="1:11" ht="11.25" customHeight="1" x14ac:dyDescent="0.2">
      <c r="A32" s="41" t="s">
        <v>85</v>
      </c>
      <c r="B32" s="41"/>
      <c r="C32" s="41"/>
      <c r="D32" s="263">
        <f>'Page 6'!D44</f>
        <v>0</v>
      </c>
      <c r="E32" s="54" t="str">
        <f>'Page 6'!E44</f>
        <v>60A</v>
      </c>
      <c r="F32" s="224">
        <f>'Page 6'!F44</f>
        <v>0</v>
      </c>
      <c r="G32" s="54">
        <f>'Page 6'!G44</f>
        <v>64</v>
      </c>
      <c r="H32" s="221">
        <f>'Page 6'!H44</f>
        <v>0</v>
      </c>
      <c r="I32" s="54">
        <f>'Page 6'!I44</f>
        <v>68</v>
      </c>
      <c r="J32" s="224">
        <f>F32-H32</f>
        <v>0</v>
      </c>
      <c r="K32" s="54">
        <f>'Page 6'!K44</f>
        <v>72</v>
      </c>
    </row>
    <row r="33" spans="1:11" ht="11.25" customHeight="1" x14ac:dyDescent="0.2">
      <c r="A33" s="41" t="s">
        <v>86</v>
      </c>
      <c r="B33" s="41"/>
      <c r="C33" s="41"/>
      <c r="D33" s="264">
        <f>'Page 6'!D45</f>
        <v>0</v>
      </c>
      <c r="E33" s="54" t="str">
        <f>'Page 6'!E45</f>
        <v>60B</v>
      </c>
      <c r="F33" s="220"/>
      <c r="G33" s="55"/>
      <c r="H33" s="222"/>
      <c r="I33" s="55"/>
      <c r="J33" s="220"/>
      <c r="K33" s="54"/>
    </row>
    <row r="34" spans="1:11" ht="11.25" customHeight="1" x14ac:dyDescent="0.2">
      <c r="A34" s="41" t="s">
        <v>87</v>
      </c>
      <c r="B34" s="41"/>
      <c r="C34" s="41"/>
      <c r="D34" s="264">
        <f>'Page 6'!D46</f>
        <v>0</v>
      </c>
      <c r="E34" s="54" t="str">
        <f>'Page 6'!E46</f>
        <v>60C</v>
      </c>
      <c r="F34" s="51"/>
      <c r="G34" s="55"/>
      <c r="H34" s="48"/>
      <c r="I34" s="55"/>
      <c r="J34" s="48"/>
      <c r="K34" s="54"/>
    </row>
    <row r="35" spans="1:11" ht="11.25" customHeight="1" x14ac:dyDescent="0.2">
      <c r="A35" s="41" t="s">
        <v>103</v>
      </c>
      <c r="B35" s="41"/>
      <c r="C35" s="41"/>
      <c r="D35" s="264">
        <f>'Page 6'!D47</f>
        <v>0</v>
      </c>
      <c r="E35" s="54" t="str">
        <f>'Page 6'!E47</f>
        <v>60D</v>
      </c>
      <c r="F35" s="51"/>
      <c r="G35" s="55"/>
      <c r="H35" s="48"/>
      <c r="I35" s="55"/>
      <c r="J35" s="48"/>
      <c r="K35" s="54"/>
    </row>
    <row r="36" spans="1:11" ht="11.25" customHeight="1" x14ac:dyDescent="0.2">
      <c r="A36" s="41"/>
      <c r="B36" s="41"/>
      <c r="C36" s="41"/>
      <c r="D36" s="43"/>
      <c r="E36" s="54"/>
      <c r="F36" s="51"/>
      <c r="G36" s="55"/>
      <c r="H36" s="48"/>
      <c r="I36" s="55"/>
      <c r="J36" s="48"/>
      <c r="K36" s="54"/>
    </row>
    <row r="37" spans="1:11" ht="11.25" customHeight="1" x14ac:dyDescent="0.2">
      <c r="A37" s="41" t="s">
        <v>72</v>
      </c>
      <c r="B37" s="41"/>
      <c r="C37" s="41"/>
      <c r="D37" s="229">
        <f>Data!D2</f>
        <v>0.14380000000000001</v>
      </c>
      <c r="E37" s="54">
        <f>'Page 6'!E49</f>
        <v>61</v>
      </c>
      <c r="F37" s="224">
        <f>'Page 6'!F49</f>
        <v>0</v>
      </c>
      <c r="G37" s="54">
        <f>'Page 6'!G49</f>
        <v>65</v>
      </c>
      <c r="H37" s="221">
        <f>'Page 6'!H49</f>
        <v>0</v>
      </c>
      <c r="I37" s="54">
        <f>'Page 6'!I49</f>
        <v>69</v>
      </c>
      <c r="J37" s="224">
        <f>F37-H37</f>
        <v>0</v>
      </c>
      <c r="K37" s="54">
        <f>'Page 6'!K49</f>
        <v>73</v>
      </c>
    </row>
    <row r="38" spans="1:11" ht="11.25" customHeight="1" x14ac:dyDescent="0.2">
      <c r="A38" s="41" t="s">
        <v>73</v>
      </c>
      <c r="B38" s="41"/>
      <c r="C38" s="41"/>
      <c r="D38" s="218"/>
      <c r="E38" s="44"/>
      <c r="F38" s="220"/>
      <c r="G38" s="56"/>
      <c r="H38" s="222"/>
      <c r="I38" s="56"/>
      <c r="J38" s="220"/>
      <c r="K38" s="54"/>
    </row>
    <row r="39" spans="1:11" ht="11.25" customHeight="1" x14ac:dyDescent="0.2">
      <c r="A39" s="41"/>
      <c r="B39" s="41"/>
      <c r="C39" s="41"/>
      <c r="D39" s="41"/>
      <c r="E39" s="44"/>
      <c r="F39" s="50"/>
      <c r="G39" s="47"/>
      <c r="H39" s="53"/>
      <c r="I39" s="53"/>
      <c r="J39" s="53"/>
      <c r="K39" s="54"/>
    </row>
    <row r="40" spans="1:11" ht="11.25" customHeight="1" x14ac:dyDescent="0.2">
      <c r="A40" s="41" t="s">
        <v>74</v>
      </c>
      <c r="B40" s="41"/>
      <c r="C40" s="41"/>
      <c r="D40" s="41"/>
      <c r="E40" s="44"/>
      <c r="F40" s="50"/>
      <c r="G40" s="47"/>
      <c r="H40" s="50"/>
      <c r="I40" s="53"/>
      <c r="J40" s="224">
        <f>J26+J29+J32+J37</f>
        <v>0</v>
      </c>
      <c r="K40" s="54">
        <f>'Page 6'!K52</f>
        <v>74</v>
      </c>
    </row>
    <row r="41" spans="1:11" ht="11.25" customHeight="1" x14ac:dyDescent="0.2">
      <c r="A41" s="41"/>
      <c r="B41" s="41"/>
      <c r="C41" s="41"/>
      <c r="D41" s="41"/>
      <c r="E41" s="44"/>
      <c r="F41" s="50"/>
      <c r="G41" s="47"/>
      <c r="H41" s="53"/>
      <c r="I41" s="53"/>
      <c r="J41" s="220"/>
      <c r="K41" s="54"/>
    </row>
    <row r="42" spans="1:11" ht="11.25" customHeight="1" x14ac:dyDescent="0.2">
      <c r="A42" s="67"/>
      <c r="B42" s="67"/>
      <c r="C42" s="67"/>
      <c r="D42" s="67"/>
      <c r="E42" s="67"/>
      <c r="F42" s="67"/>
      <c r="G42" s="67"/>
      <c r="H42" s="67"/>
      <c r="I42" s="67"/>
      <c r="J42" s="67"/>
      <c r="K42" s="67"/>
    </row>
    <row r="43" spans="1:11" ht="11.25" customHeight="1" x14ac:dyDescent="0.2">
      <c r="A43" s="73" t="s">
        <v>132</v>
      </c>
      <c r="B43" s="86"/>
      <c r="C43" s="86"/>
      <c r="D43" s="86"/>
      <c r="E43" s="86"/>
      <c r="F43" s="86"/>
      <c r="G43" s="86"/>
      <c r="H43" s="86"/>
      <c r="I43" s="86"/>
      <c r="J43" s="86"/>
      <c r="K43" s="86"/>
    </row>
    <row r="44" spans="1:11" ht="33.75" customHeight="1" x14ac:dyDescent="0.2">
      <c r="A44" s="98" t="s">
        <v>133</v>
      </c>
      <c r="B44" s="98"/>
      <c r="C44" s="98"/>
      <c r="D44" s="98"/>
      <c r="E44" s="98"/>
      <c r="F44" s="98"/>
      <c r="G44" s="98"/>
      <c r="H44" s="98"/>
      <c r="I44" s="98"/>
      <c r="J44" s="98"/>
      <c r="K44" s="98"/>
    </row>
    <row r="45" spans="1:11" ht="11.25" customHeight="1" x14ac:dyDescent="0.2">
      <c r="A45" s="43"/>
      <c r="B45" s="67"/>
      <c r="C45" s="67"/>
      <c r="D45" s="67"/>
      <c r="E45" s="67"/>
      <c r="F45" s="67"/>
      <c r="G45" s="67"/>
      <c r="H45" s="67"/>
      <c r="I45" s="67"/>
      <c r="J45" s="67"/>
      <c r="K45" s="67"/>
    </row>
    <row r="46" spans="1:11" ht="11.25" customHeight="1" x14ac:dyDescent="0.2">
      <c r="A46" s="43"/>
      <c r="B46" s="67"/>
      <c r="C46" s="67"/>
      <c r="D46" s="67"/>
      <c r="E46" s="67"/>
      <c r="F46" s="67"/>
      <c r="G46" s="67"/>
      <c r="H46" s="67"/>
      <c r="I46" s="67"/>
      <c r="J46" s="67"/>
      <c r="K46" s="67"/>
    </row>
    <row r="47" spans="1:11" ht="11.25" customHeight="1" x14ac:dyDescent="0.2">
      <c r="A47" s="43" t="s">
        <v>134</v>
      </c>
      <c r="B47" s="67"/>
      <c r="C47" s="67"/>
      <c r="D47" s="59"/>
      <c r="E47" s="59"/>
      <c r="F47" s="59"/>
      <c r="G47" s="59"/>
      <c r="H47" s="67"/>
      <c r="I47" s="39" t="s">
        <v>83</v>
      </c>
      <c r="J47" s="59"/>
      <c r="K47" s="59"/>
    </row>
    <row r="50" spans="1:11" ht="22.5" customHeight="1" x14ac:dyDescent="0.2">
      <c r="A50" s="103" t="s">
        <v>180</v>
      </c>
      <c r="B50" s="103"/>
      <c r="C50" s="103"/>
      <c r="D50" s="103"/>
      <c r="E50" s="103"/>
      <c r="F50" s="103"/>
      <c r="G50" s="103"/>
      <c r="H50" s="103"/>
      <c r="I50" s="103"/>
      <c r="J50" s="103"/>
      <c r="K50" s="103"/>
    </row>
  </sheetData>
  <sheetProtection sheet="1" objects="1" scenarios="1" formatCells="0"/>
  <mergeCells count="27">
    <mergeCell ref="A16:K16"/>
    <mergeCell ref="A4:K4"/>
    <mergeCell ref="D6:J6"/>
    <mergeCell ref="D8:J8"/>
    <mergeCell ref="E10:F10"/>
    <mergeCell ref="E12:F12"/>
    <mergeCell ref="J23:K24"/>
    <mergeCell ref="D26:D27"/>
    <mergeCell ref="F26:F27"/>
    <mergeCell ref="H26:H27"/>
    <mergeCell ref="J26:J27"/>
    <mergeCell ref="A50:K50"/>
    <mergeCell ref="A14:K14"/>
    <mergeCell ref="D37:D38"/>
    <mergeCell ref="F37:F38"/>
    <mergeCell ref="H37:H38"/>
    <mergeCell ref="J37:J38"/>
    <mergeCell ref="J40:J41"/>
    <mergeCell ref="A44:K44"/>
    <mergeCell ref="D29:D30"/>
    <mergeCell ref="F29:F30"/>
    <mergeCell ref="H29:H30"/>
    <mergeCell ref="J29:J30"/>
    <mergeCell ref="F32:F33"/>
    <mergeCell ref="H32:H33"/>
    <mergeCell ref="J32:J33"/>
    <mergeCell ref="A18:B19"/>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CE7A7C23-36C4-401C-8C59-58D223247BEF}">
            <xm:f>'Page 5'!$I$6=""</xm:f>
            <x14:dxf>
              <fill>
                <patternFill>
                  <bgColor rgb="FFDAEEF3"/>
                </patternFill>
              </fill>
            </x14:dxf>
          </x14:cfRule>
          <x14:cfRule type="expression" priority="2" id="{99FA68B9-D138-4C9B-AC5F-99B1BF21AE7F}">
            <xm:f>'Page 5'!$I$6="P"</xm:f>
            <x14:dxf/>
          </x14:cfRule>
          <xm:sqref>J12</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D3" sqref="D3"/>
    </sheetView>
  </sheetViews>
  <sheetFormatPr defaultColWidth="11.7109375" defaultRowHeight="14.25" x14ac:dyDescent="0.2"/>
  <cols>
    <col min="1" max="16384" width="11.7109375" style="19"/>
  </cols>
  <sheetData>
    <row r="1" spans="1:4" x14ac:dyDescent="0.2">
      <c r="A1" s="67"/>
      <c r="B1" s="67" t="s">
        <v>89</v>
      </c>
      <c r="C1" s="69" t="s">
        <v>90</v>
      </c>
      <c r="D1" s="69" t="s">
        <v>91</v>
      </c>
    </row>
    <row r="2" spans="1:4" x14ac:dyDescent="0.2">
      <c r="A2" s="68" t="s">
        <v>92</v>
      </c>
      <c r="B2" s="67"/>
      <c r="C2" s="69">
        <v>0.05</v>
      </c>
      <c r="D2" s="76">
        <v>0.14380000000000001</v>
      </c>
    </row>
    <row r="3" spans="1:4" x14ac:dyDescent="0.2">
      <c r="A3" s="68"/>
      <c r="B3" s="67">
        <v>15432</v>
      </c>
      <c r="C3" s="69">
        <v>5.6000000000000001E-2</v>
      </c>
      <c r="D3" s="67"/>
    </row>
    <row r="4" spans="1:4" x14ac:dyDescent="0.2">
      <c r="A4" s="67"/>
      <c r="B4" s="67">
        <v>21478</v>
      </c>
      <c r="C4" s="69">
        <v>7.0999999999999994E-2</v>
      </c>
      <c r="D4" s="67"/>
    </row>
    <row r="5" spans="1:4" x14ac:dyDescent="0.2">
      <c r="A5" s="67"/>
      <c r="B5" s="67">
        <v>26824</v>
      </c>
      <c r="C5" s="69">
        <v>9.2999999999999999E-2</v>
      </c>
      <c r="D5" s="67"/>
    </row>
    <row r="6" spans="1:4" x14ac:dyDescent="0.2">
      <c r="A6" s="67"/>
      <c r="B6" s="67">
        <v>47846</v>
      </c>
      <c r="C6" s="69">
        <v>0.125</v>
      </c>
      <c r="D6" s="67"/>
    </row>
    <row r="7" spans="1:4" x14ac:dyDescent="0.2">
      <c r="A7" s="67"/>
      <c r="B7" s="67">
        <v>70631</v>
      </c>
      <c r="C7" s="69">
        <v>0.13500000000000001</v>
      </c>
      <c r="D7" s="67"/>
    </row>
    <row r="8" spans="1:4" x14ac:dyDescent="0.2">
      <c r="A8" s="67"/>
      <c r="B8" s="67">
        <v>111377</v>
      </c>
      <c r="C8" s="69">
        <v>0.14499999999999999</v>
      </c>
      <c r="D8" s="67"/>
    </row>
  </sheetData>
  <pageMargins left="0.82677165354330717" right="0.82677165354330717" top="0.51181102362204722" bottom="0.70866141732283472"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Layout" zoomScale="70" zoomScaleNormal="100" zoomScalePageLayoutView="70" workbookViewId="0">
      <selection activeCell="K58" activeCellId="22" sqref="H6:H7 K6:K7 H9:H10 K9:K10 H13:H14 K13:K14 H16:H17 K16:K17 H20:H21 K20:K21 H31:H32 K31:K32 H34:H35 K34:K35 H39:H40 K39:K40 J42:K43 J45:K46 J48:K49 H53:H54 K53:K54 H58:H59 K58:K59"/>
    </sheetView>
  </sheetViews>
  <sheetFormatPr defaultColWidth="6.85546875" defaultRowHeight="11.25" x14ac:dyDescent="0.2"/>
  <cols>
    <col min="1" max="6" width="6.85546875" style="39"/>
    <col min="7" max="7" width="2.7109375" style="39" customWidth="1"/>
    <col min="8" max="8" width="15" style="39" customWidth="1"/>
    <col min="9" max="9" width="5.42578125" style="39" customWidth="1"/>
    <col min="10" max="10" width="4.140625" style="39" customWidth="1"/>
    <col min="11" max="11" width="15" style="39" customWidth="1"/>
    <col min="12" max="12" width="5.42578125" style="24" customWidth="1"/>
    <col min="13" max="16384" width="6.85546875" style="39"/>
  </cols>
  <sheetData>
    <row r="1" spans="1:12" ht="22.5" customHeight="1" x14ac:dyDescent="0.2"/>
    <row r="2" spans="1:12" x14ac:dyDescent="0.2">
      <c r="A2" s="4" t="s">
        <v>18</v>
      </c>
    </row>
    <row r="4" spans="1:12" ht="22.5" customHeight="1" x14ac:dyDescent="0.2">
      <c r="A4" s="90" t="s">
        <v>184</v>
      </c>
      <c r="B4" s="90"/>
      <c r="C4" s="90"/>
      <c r="D4" s="90"/>
      <c r="E4" s="90"/>
      <c r="F4" s="90"/>
      <c r="G4" s="90"/>
      <c r="H4" s="90"/>
      <c r="I4" s="90"/>
      <c r="J4" s="90"/>
      <c r="K4" s="90"/>
      <c r="L4" s="90"/>
    </row>
    <row r="6" spans="1:12" ht="11.25" customHeight="1" x14ac:dyDescent="0.2">
      <c r="A6" s="39" t="s">
        <v>19</v>
      </c>
      <c r="F6" s="5"/>
      <c r="G6" s="8"/>
      <c r="H6" s="136"/>
      <c r="I6" s="24">
        <v>1</v>
      </c>
      <c r="J6" s="6"/>
      <c r="K6" s="136"/>
      <c r="L6" s="24" t="s">
        <v>22</v>
      </c>
    </row>
    <row r="7" spans="1:12" ht="11.25" customHeight="1" x14ac:dyDescent="0.2">
      <c r="F7" s="5"/>
      <c r="G7" s="8"/>
      <c r="H7" s="137"/>
      <c r="I7" s="24"/>
      <c r="J7" s="7"/>
      <c r="K7" s="137"/>
    </row>
    <row r="8" spans="1:12" x14ac:dyDescent="0.2">
      <c r="G8" s="25"/>
      <c r="H8" s="25"/>
      <c r="I8" s="24"/>
    </row>
    <row r="9" spans="1:12" ht="11.25" customHeight="1" x14ac:dyDescent="0.2">
      <c r="A9" s="91" t="s">
        <v>234</v>
      </c>
      <c r="B9" s="91"/>
      <c r="C9" s="91"/>
      <c r="D9" s="91"/>
      <c r="E9" s="91"/>
      <c r="F9" s="91"/>
      <c r="G9" s="27"/>
      <c r="H9" s="138"/>
      <c r="I9" s="24">
        <v>2</v>
      </c>
      <c r="J9" s="27"/>
      <c r="K9" s="138"/>
      <c r="L9" s="24" t="s">
        <v>23</v>
      </c>
    </row>
    <row r="10" spans="1:12" x14ac:dyDescent="0.2">
      <c r="A10" s="91"/>
      <c r="B10" s="91"/>
      <c r="C10" s="91"/>
      <c r="D10" s="91"/>
      <c r="E10" s="91"/>
      <c r="F10" s="91"/>
      <c r="G10" s="27"/>
      <c r="H10" s="139"/>
      <c r="I10" s="24"/>
      <c r="J10" s="27"/>
      <c r="K10" s="139"/>
    </row>
    <row r="11" spans="1:12" x14ac:dyDescent="0.2">
      <c r="A11" s="91"/>
      <c r="B11" s="91"/>
      <c r="C11" s="91"/>
      <c r="D11" s="91"/>
      <c r="E11" s="91"/>
      <c r="F11" s="91"/>
      <c r="G11" s="25"/>
      <c r="H11" s="25"/>
      <c r="I11" s="24"/>
    </row>
    <row r="12" spans="1:12" x14ac:dyDescent="0.2">
      <c r="G12" s="25"/>
      <c r="H12" s="25"/>
      <c r="I12" s="24"/>
    </row>
    <row r="13" spans="1:12" ht="11.25" customHeight="1" x14ac:dyDescent="0.2">
      <c r="A13" s="91" t="s">
        <v>20</v>
      </c>
      <c r="B13" s="91"/>
      <c r="C13" s="91"/>
      <c r="D13" s="91"/>
      <c r="E13" s="91"/>
      <c r="F13" s="92"/>
      <c r="G13" s="27"/>
      <c r="H13" s="138"/>
      <c r="I13" s="24">
        <v>3</v>
      </c>
      <c r="J13" s="27"/>
      <c r="K13" s="138"/>
      <c r="L13" s="24" t="s">
        <v>24</v>
      </c>
    </row>
    <row r="14" spans="1:12" x14ac:dyDescent="0.2">
      <c r="A14" s="91"/>
      <c r="B14" s="91"/>
      <c r="C14" s="91"/>
      <c r="D14" s="91"/>
      <c r="E14" s="91"/>
      <c r="F14" s="92"/>
      <c r="G14" s="27"/>
      <c r="H14" s="139"/>
      <c r="I14" s="24"/>
      <c r="J14" s="27"/>
      <c r="K14" s="139"/>
    </row>
    <row r="15" spans="1:12" x14ac:dyDescent="0.2">
      <c r="G15" s="25"/>
      <c r="H15" s="25"/>
      <c r="I15" s="24"/>
    </row>
    <row r="16" spans="1:12" ht="11.25" customHeight="1" x14ac:dyDescent="0.2">
      <c r="A16" s="91" t="s">
        <v>21</v>
      </c>
      <c r="B16" s="91"/>
      <c r="C16" s="91"/>
      <c r="D16" s="91"/>
      <c r="E16" s="91"/>
      <c r="F16" s="91"/>
      <c r="G16" s="27"/>
      <c r="H16" s="140">
        <f>H9-H13</f>
        <v>0</v>
      </c>
      <c r="I16" s="24">
        <v>4</v>
      </c>
      <c r="J16" s="27"/>
      <c r="K16" s="140">
        <f>K9-K13</f>
        <v>0</v>
      </c>
      <c r="L16" s="24" t="s">
        <v>25</v>
      </c>
    </row>
    <row r="17" spans="1:12" x14ac:dyDescent="0.2">
      <c r="A17" s="91"/>
      <c r="B17" s="91"/>
      <c r="C17" s="91"/>
      <c r="D17" s="91"/>
      <c r="E17" s="91"/>
      <c r="F17" s="91"/>
      <c r="G17" s="27"/>
      <c r="H17" s="141"/>
      <c r="I17" s="24"/>
      <c r="J17" s="27"/>
      <c r="K17" s="141"/>
    </row>
    <row r="18" spans="1:12" x14ac:dyDescent="0.2">
      <c r="A18" s="91"/>
      <c r="B18" s="91"/>
      <c r="C18" s="91"/>
      <c r="D18" s="91"/>
      <c r="E18" s="91"/>
      <c r="F18" s="91"/>
      <c r="G18" s="25"/>
      <c r="H18" s="25"/>
      <c r="I18" s="24"/>
    </row>
    <row r="19" spans="1:12" x14ac:dyDescent="0.2">
      <c r="G19" s="25"/>
      <c r="H19" s="25"/>
      <c r="I19" s="24"/>
    </row>
    <row r="20" spans="1:12" x14ac:dyDescent="0.2">
      <c r="A20" s="39" t="s">
        <v>28</v>
      </c>
      <c r="F20" s="27"/>
      <c r="G20" s="27"/>
      <c r="H20" s="142" t="e">
        <f>H16/H9</f>
        <v>#DIV/0!</v>
      </c>
      <c r="I20" s="24">
        <v>5</v>
      </c>
      <c r="J20" s="27"/>
      <c r="K20" s="142">
        <f>IF(ISERROR(K16/K9)=TRUE,,K16/K9)</f>
        <v>0</v>
      </c>
      <c r="L20" s="24" t="s">
        <v>26</v>
      </c>
    </row>
    <row r="21" spans="1:12" x14ac:dyDescent="0.2">
      <c r="F21" s="27"/>
      <c r="G21" s="27"/>
      <c r="H21" s="143"/>
      <c r="I21" s="24"/>
      <c r="J21" s="27"/>
      <c r="K21" s="143"/>
    </row>
    <row r="23" spans="1:12" x14ac:dyDescent="0.2">
      <c r="A23" s="4" t="s">
        <v>27</v>
      </c>
    </row>
    <row r="25" spans="1:12" ht="22.5" customHeight="1" x14ac:dyDescent="0.2">
      <c r="A25" s="90" t="s">
        <v>185</v>
      </c>
      <c r="B25" s="90"/>
      <c r="C25" s="90"/>
      <c r="D25" s="90"/>
      <c r="E25" s="90"/>
      <c r="F25" s="90"/>
      <c r="G25" s="90"/>
      <c r="H25" s="90"/>
      <c r="I25" s="90"/>
      <c r="J25" s="90"/>
      <c r="K25" s="90"/>
      <c r="L25" s="90"/>
    </row>
    <row r="27" spans="1:12" ht="45" customHeight="1" x14ac:dyDescent="0.2">
      <c r="A27" s="90" t="s">
        <v>179</v>
      </c>
      <c r="B27" s="90"/>
      <c r="C27" s="90"/>
      <c r="D27" s="90"/>
      <c r="E27" s="90"/>
      <c r="F27" s="90"/>
      <c r="G27" s="90"/>
      <c r="H27" s="90"/>
      <c r="I27" s="90"/>
      <c r="J27" s="90"/>
      <c r="K27" s="90"/>
      <c r="L27" s="90"/>
    </row>
    <row r="29" spans="1:12" x14ac:dyDescent="0.2">
      <c r="A29" s="4" t="s">
        <v>29</v>
      </c>
    </row>
    <row r="31" spans="1:12" ht="11.25" customHeight="1" x14ac:dyDescent="0.2">
      <c r="A31" s="39" t="s">
        <v>19</v>
      </c>
      <c r="F31" s="5"/>
      <c r="G31" s="8"/>
      <c r="H31" s="136"/>
      <c r="I31" s="24">
        <v>6</v>
      </c>
      <c r="J31" s="6"/>
      <c r="K31" s="136"/>
      <c r="L31" s="24" t="s">
        <v>30</v>
      </c>
    </row>
    <row r="32" spans="1:12" ht="11.25" customHeight="1" x14ac:dyDescent="0.2">
      <c r="F32" s="5"/>
      <c r="G32" s="8"/>
      <c r="H32" s="137"/>
      <c r="I32" s="24"/>
      <c r="J32" s="7"/>
      <c r="K32" s="137"/>
    </row>
    <row r="33" spans="1:12" x14ac:dyDescent="0.2">
      <c r="G33" s="25"/>
      <c r="H33" s="25"/>
    </row>
    <row r="34" spans="1:12" ht="11.25" customHeight="1" x14ac:dyDescent="0.2">
      <c r="A34" s="91" t="s">
        <v>186</v>
      </c>
      <c r="B34" s="91"/>
      <c r="C34" s="91"/>
      <c r="D34" s="91"/>
      <c r="E34" s="91"/>
      <c r="F34" s="91"/>
      <c r="G34" s="27"/>
      <c r="H34" s="138"/>
      <c r="I34" s="24">
        <v>7</v>
      </c>
      <c r="J34" s="27"/>
      <c r="K34" s="138"/>
      <c r="L34" s="24" t="s">
        <v>31</v>
      </c>
    </row>
    <row r="35" spans="1:12" x14ac:dyDescent="0.2">
      <c r="A35" s="91"/>
      <c r="B35" s="91"/>
      <c r="C35" s="91"/>
      <c r="D35" s="91"/>
      <c r="E35" s="91"/>
      <c r="F35" s="91"/>
      <c r="G35" s="27"/>
      <c r="H35" s="139"/>
      <c r="I35" s="24"/>
      <c r="J35" s="27"/>
      <c r="K35" s="139"/>
    </row>
    <row r="36" spans="1:12" x14ac:dyDescent="0.2">
      <c r="A36" s="91"/>
      <c r="B36" s="91"/>
      <c r="C36" s="91"/>
      <c r="D36" s="91"/>
      <c r="E36" s="91"/>
      <c r="F36" s="91"/>
      <c r="G36" s="25"/>
      <c r="H36" s="25"/>
    </row>
    <row r="37" spans="1:12" x14ac:dyDescent="0.2">
      <c r="A37" s="91"/>
      <c r="B37" s="91"/>
      <c r="C37" s="91"/>
      <c r="D37" s="91"/>
      <c r="E37" s="91"/>
      <c r="F37" s="91"/>
      <c r="G37" s="25"/>
      <c r="H37" s="25"/>
    </row>
    <row r="38" spans="1:12" x14ac:dyDescent="0.2">
      <c r="G38" s="25"/>
      <c r="H38" s="25"/>
    </row>
    <row r="39" spans="1:12" x14ac:dyDescent="0.2">
      <c r="A39" s="39" t="s">
        <v>33</v>
      </c>
      <c r="G39" s="27"/>
      <c r="H39" s="140" t="e">
        <f>H34*H20</f>
        <v>#DIV/0!</v>
      </c>
      <c r="I39" s="24">
        <v>8</v>
      </c>
      <c r="J39" s="27"/>
      <c r="K39" s="140">
        <f>K34*K20</f>
        <v>0</v>
      </c>
      <c r="L39" s="24" t="s">
        <v>32</v>
      </c>
    </row>
    <row r="40" spans="1:12" x14ac:dyDescent="0.2">
      <c r="G40" s="27"/>
      <c r="H40" s="141"/>
      <c r="I40" s="24"/>
      <c r="J40" s="27"/>
      <c r="K40" s="141"/>
    </row>
    <row r="42" spans="1:12" x14ac:dyDescent="0.2">
      <c r="A42" s="39" t="s">
        <v>187</v>
      </c>
      <c r="J42" s="144" t="e">
        <f>H39+K39</f>
        <v>#DIV/0!</v>
      </c>
      <c r="K42" s="120"/>
      <c r="L42" s="24">
        <v>9</v>
      </c>
    </row>
    <row r="43" spans="1:12" x14ac:dyDescent="0.2">
      <c r="J43" s="121"/>
      <c r="K43" s="123"/>
    </row>
    <row r="45" spans="1:12" x14ac:dyDescent="0.2">
      <c r="A45" s="39" t="s">
        <v>188</v>
      </c>
      <c r="J45" s="144" t="e">
        <f>'Page 7'!J25</f>
        <v>#DIV/0!</v>
      </c>
      <c r="K45" s="120"/>
      <c r="L45" s="24">
        <v>10</v>
      </c>
    </row>
    <row r="46" spans="1:12" x14ac:dyDescent="0.2">
      <c r="J46" s="121"/>
      <c r="K46" s="123"/>
    </row>
    <row r="48" spans="1:12" x14ac:dyDescent="0.2">
      <c r="A48" s="39" t="s">
        <v>189</v>
      </c>
      <c r="J48" s="144" t="e">
        <f>J42+J45</f>
        <v>#DIV/0!</v>
      </c>
      <c r="K48" s="120"/>
      <c r="L48" s="24">
        <v>11</v>
      </c>
    </row>
    <row r="49" spans="1:12" x14ac:dyDescent="0.2">
      <c r="J49" s="121"/>
      <c r="K49" s="123"/>
    </row>
    <row r="51" spans="1:12" x14ac:dyDescent="0.2">
      <c r="A51" s="4" t="s">
        <v>99</v>
      </c>
    </row>
    <row r="53" spans="1:12" x14ac:dyDescent="0.2">
      <c r="A53" s="91" t="s">
        <v>190</v>
      </c>
      <c r="B53" s="91"/>
      <c r="C53" s="91"/>
      <c r="D53" s="91"/>
      <c r="E53" s="91"/>
      <c r="F53" s="91"/>
      <c r="G53" s="27"/>
      <c r="H53" s="138"/>
      <c r="I53" s="24">
        <v>12</v>
      </c>
      <c r="K53" s="138"/>
      <c r="L53" s="24" t="s">
        <v>34</v>
      </c>
    </row>
    <row r="54" spans="1:12" x14ac:dyDescent="0.2">
      <c r="A54" s="91"/>
      <c r="B54" s="91"/>
      <c r="C54" s="91"/>
      <c r="D54" s="91"/>
      <c r="E54" s="91"/>
      <c r="F54" s="91"/>
      <c r="G54" s="27"/>
      <c r="H54" s="139"/>
      <c r="K54" s="139"/>
    </row>
    <row r="55" spans="1:12" x14ac:dyDescent="0.2">
      <c r="A55" s="91"/>
      <c r="B55" s="91"/>
      <c r="C55" s="91"/>
      <c r="D55" s="91"/>
      <c r="E55" s="91"/>
      <c r="F55" s="91"/>
      <c r="G55" s="25"/>
      <c r="H55" s="25"/>
    </row>
    <row r="56" spans="1:12" x14ac:dyDescent="0.2">
      <c r="A56" s="91"/>
      <c r="B56" s="91"/>
      <c r="C56" s="91"/>
      <c r="D56" s="91"/>
      <c r="E56" s="91"/>
      <c r="F56" s="91"/>
      <c r="G56" s="25"/>
      <c r="H56" s="25"/>
    </row>
    <row r="57" spans="1:12" x14ac:dyDescent="0.2">
      <c r="G57" s="25"/>
      <c r="H57" s="25"/>
    </row>
    <row r="58" spans="1:12" x14ac:dyDescent="0.2">
      <c r="A58" s="91" t="s">
        <v>35</v>
      </c>
      <c r="B58" s="91"/>
      <c r="C58" s="91"/>
      <c r="D58" s="91"/>
      <c r="E58" s="91"/>
      <c r="F58" s="91"/>
      <c r="G58" s="27"/>
      <c r="H58" s="140" t="e">
        <f>H53*' Page 2'!H20</f>
        <v>#DIV/0!</v>
      </c>
      <c r="I58" s="24">
        <v>13</v>
      </c>
      <c r="K58" s="140">
        <f>K53*' Page 2'!K20</f>
        <v>0</v>
      </c>
      <c r="L58" s="24" t="s">
        <v>36</v>
      </c>
    </row>
    <row r="59" spans="1:12" x14ac:dyDescent="0.2">
      <c r="A59" s="91"/>
      <c r="B59" s="91"/>
      <c r="C59" s="91"/>
      <c r="D59" s="91"/>
      <c r="E59" s="91"/>
      <c r="F59" s="91"/>
      <c r="G59" s="27"/>
      <c r="H59" s="141"/>
      <c r="K59" s="141"/>
    </row>
    <row r="60" spans="1:12" x14ac:dyDescent="0.2">
      <c r="A60" s="91"/>
      <c r="B60" s="91"/>
      <c r="C60" s="91"/>
      <c r="D60" s="91"/>
      <c r="E60" s="91"/>
      <c r="F60" s="91"/>
      <c r="G60" s="25"/>
      <c r="H60" s="25"/>
    </row>
  </sheetData>
  <sheetProtection sheet="1" objects="1" scenarios="1" formatCells="0"/>
  <mergeCells count="32">
    <mergeCell ref="H39:H40"/>
    <mergeCell ref="K39:K40"/>
    <mergeCell ref="J42:K43"/>
    <mergeCell ref="J45:K46"/>
    <mergeCell ref="J48:K49"/>
    <mergeCell ref="H6:H7"/>
    <mergeCell ref="H9:H10"/>
    <mergeCell ref="H13:H14"/>
    <mergeCell ref="H16:H17"/>
    <mergeCell ref="H20:H21"/>
    <mergeCell ref="A16:F18"/>
    <mergeCell ref="K31:K32"/>
    <mergeCell ref="K34:K35"/>
    <mergeCell ref="A34:F37"/>
    <mergeCell ref="H31:H32"/>
    <mergeCell ref="H34:H35"/>
    <mergeCell ref="A4:L4"/>
    <mergeCell ref="A9:F11"/>
    <mergeCell ref="K53:K54"/>
    <mergeCell ref="A53:F56"/>
    <mergeCell ref="A58:F60"/>
    <mergeCell ref="K58:K59"/>
    <mergeCell ref="H53:H54"/>
    <mergeCell ref="H58:H59"/>
    <mergeCell ref="K6:K7"/>
    <mergeCell ref="K9:K10"/>
    <mergeCell ref="A25:L25"/>
    <mergeCell ref="A27:L27"/>
    <mergeCell ref="K20:K21"/>
    <mergeCell ref="K13:K14"/>
    <mergeCell ref="K16:K17"/>
    <mergeCell ref="A13:F14"/>
  </mergeCells>
  <pageMargins left="0.70866141732283472" right="0.70866141732283472" top="0.74803149606299213" bottom="0.74803149606299213" header="0.31496062992125984" footer="0.31496062992125984"/>
  <pageSetup paperSize="9"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view="pageLayout" topLeftCell="A2" zoomScale="80" zoomScaleNormal="100" zoomScalePageLayoutView="80" workbookViewId="0">
      <selection activeCell="J59" activeCellId="16" sqref="H3:H4 K3:K4 H6:H7 K6:K7 H9:H10 H13:H14 K17:K18 K21:K22 J25:K26 J28:K29 J31:K32 J37:K38 J43:K44 H49:H50 K49:K50 J56:K57 J59:K60"/>
    </sheetView>
  </sheetViews>
  <sheetFormatPr defaultColWidth="6.85546875" defaultRowHeight="11.25" x14ac:dyDescent="0.2"/>
  <cols>
    <col min="1" max="6" width="6.85546875" style="39"/>
    <col min="7" max="7" width="2.7109375" style="39" customWidth="1"/>
    <col min="8" max="8" width="15" style="39" customWidth="1"/>
    <col min="9" max="9" width="5.42578125" style="39" customWidth="1"/>
    <col min="10" max="10" width="4.140625" style="39" customWidth="1"/>
    <col min="11" max="11" width="15" style="39" customWidth="1"/>
    <col min="12" max="12" width="5.42578125" style="24" customWidth="1"/>
    <col min="13" max="16384" width="6.85546875" style="39"/>
  </cols>
  <sheetData>
    <row r="1" spans="1:12" ht="22.5" customHeight="1" x14ac:dyDescent="0.2"/>
    <row r="2" spans="1:12" x14ac:dyDescent="0.2">
      <c r="G2" s="25"/>
      <c r="H2" s="25"/>
    </row>
    <row r="3" spans="1:12" x14ac:dyDescent="0.2">
      <c r="A3" s="91" t="s">
        <v>37</v>
      </c>
      <c r="B3" s="91"/>
      <c r="C3" s="91"/>
      <c r="D3" s="91"/>
      <c r="E3" s="91"/>
      <c r="F3" s="91"/>
      <c r="G3" s="27"/>
      <c r="H3" s="138"/>
      <c r="I3" s="24">
        <v>14</v>
      </c>
      <c r="K3" s="138"/>
      <c r="L3" s="24" t="s">
        <v>38</v>
      </c>
    </row>
    <row r="4" spans="1:12" x14ac:dyDescent="0.2">
      <c r="A4" s="91"/>
      <c r="B4" s="91"/>
      <c r="C4" s="91"/>
      <c r="D4" s="91"/>
      <c r="E4" s="91"/>
      <c r="F4" s="91"/>
      <c r="G4" s="27"/>
      <c r="H4" s="139"/>
      <c r="K4" s="139"/>
    </row>
    <row r="5" spans="1:12" x14ac:dyDescent="0.2">
      <c r="G5" s="25"/>
      <c r="H5" s="25"/>
    </row>
    <row r="6" spans="1:12" x14ac:dyDescent="0.2">
      <c r="A6" s="91" t="s">
        <v>39</v>
      </c>
      <c r="B6" s="91"/>
      <c r="C6" s="91"/>
      <c r="D6" s="91"/>
      <c r="E6" s="91"/>
      <c r="F6" s="91"/>
      <c r="G6" s="27"/>
      <c r="H6" s="140" t="e">
        <f>MIN(' Page 2'!H58,H3)</f>
        <v>#DIV/0!</v>
      </c>
      <c r="I6" s="24">
        <v>15</v>
      </c>
      <c r="K6" s="140">
        <f>MIN(' Page 2'!K58,K3)</f>
        <v>0</v>
      </c>
      <c r="L6" s="24" t="s">
        <v>40</v>
      </c>
    </row>
    <row r="7" spans="1:12" x14ac:dyDescent="0.2">
      <c r="A7" s="91"/>
      <c r="B7" s="91"/>
      <c r="C7" s="91"/>
      <c r="D7" s="91"/>
      <c r="E7" s="91"/>
      <c r="F7" s="91"/>
      <c r="G7" s="27"/>
      <c r="H7" s="141"/>
      <c r="K7" s="141"/>
    </row>
    <row r="8" spans="1:12" x14ac:dyDescent="0.2">
      <c r="G8" s="25"/>
      <c r="H8" s="25"/>
    </row>
    <row r="9" spans="1:12" x14ac:dyDescent="0.2">
      <c r="A9" s="91" t="s">
        <v>191</v>
      </c>
      <c r="B9" s="91"/>
      <c r="C9" s="91"/>
      <c r="D9" s="91"/>
      <c r="E9" s="91"/>
      <c r="F9" s="91"/>
      <c r="G9" s="27"/>
      <c r="H9" s="138"/>
      <c r="I9" s="24">
        <v>16</v>
      </c>
    </row>
    <row r="10" spans="1:12" x14ac:dyDescent="0.2">
      <c r="A10" s="91"/>
      <c r="B10" s="91"/>
      <c r="C10" s="91"/>
      <c r="D10" s="91"/>
      <c r="E10" s="91"/>
      <c r="F10" s="91"/>
      <c r="G10" s="27"/>
      <c r="H10" s="139"/>
    </row>
    <row r="11" spans="1:12" x14ac:dyDescent="0.2">
      <c r="A11" s="91"/>
      <c r="B11" s="91"/>
      <c r="C11" s="91"/>
      <c r="D11" s="91"/>
      <c r="E11" s="91"/>
      <c r="F11" s="91"/>
      <c r="G11" s="25"/>
      <c r="H11" s="25"/>
    </row>
    <row r="12" spans="1:12" ht="12" customHeight="1" x14ac:dyDescent="0.2">
      <c r="G12" s="25"/>
      <c r="H12" s="25"/>
    </row>
    <row r="13" spans="1:12" ht="12" customHeight="1" x14ac:dyDescent="0.2">
      <c r="A13" s="91" t="s">
        <v>192</v>
      </c>
      <c r="B13" s="91"/>
      <c r="C13" s="91"/>
      <c r="D13" s="91"/>
      <c r="E13" s="91"/>
      <c r="F13" s="91"/>
      <c r="G13" s="27"/>
      <c r="H13" s="140" t="e">
        <f>H6-H9</f>
        <v>#DIV/0!</v>
      </c>
      <c r="I13" s="24">
        <v>17</v>
      </c>
    </row>
    <row r="14" spans="1:12" x14ac:dyDescent="0.2">
      <c r="A14" s="91"/>
      <c r="B14" s="91"/>
      <c r="C14" s="91"/>
      <c r="D14" s="91"/>
      <c r="E14" s="91"/>
      <c r="F14" s="91"/>
      <c r="G14" s="27"/>
      <c r="H14" s="141"/>
    </row>
    <row r="15" spans="1:12" ht="20.25" customHeight="1" x14ac:dyDescent="0.2">
      <c r="A15" s="91"/>
      <c r="B15" s="91"/>
      <c r="C15" s="91"/>
      <c r="D15" s="91"/>
      <c r="E15" s="91"/>
      <c r="F15" s="91"/>
    </row>
    <row r="17" spans="1:12" x14ac:dyDescent="0.2">
      <c r="A17" s="91" t="s">
        <v>193</v>
      </c>
      <c r="B17" s="91"/>
      <c r="C17" s="91"/>
      <c r="D17" s="91"/>
      <c r="E17" s="91"/>
      <c r="F17" s="91"/>
      <c r="K17" s="138"/>
      <c r="L17" s="24" t="s">
        <v>41</v>
      </c>
    </row>
    <row r="18" spans="1:12" x14ac:dyDescent="0.2">
      <c r="A18" s="91"/>
      <c r="B18" s="91"/>
      <c r="C18" s="91"/>
      <c r="D18" s="91"/>
      <c r="E18" s="91"/>
      <c r="F18" s="91"/>
      <c r="K18" s="139"/>
    </row>
    <row r="19" spans="1:12" ht="26.25" customHeight="1" x14ac:dyDescent="0.2">
      <c r="A19" s="91"/>
      <c r="B19" s="91"/>
      <c r="C19" s="91"/>
      <c r="D19" s="91"/>
      <c r="E19" s="91"/>
      <c r="F19" s="91"/>
    </row>
    <row r="20" spans="1:12" x14ac:dyDescent="0.2">
      <c r="A20" s="81"/>
      <c r="B20" s="81"/>
      <c r="C20" s="81"/>
      <c r="D20" s="81"/>
      <c r="E20" s="81"/>
      <c r="F20" s="81"/>
    </row>
    <row r="21" spans="1:12" x14ac:dyDescent="0.2">
      <c r="A21" s="91" t="s">
        <v>194</v>
      </c>
      <c r="B21" s="91"/>
      <c r="C21" s="91"/>
      <c r="D21" s="91"/>
      <c r="E21" s="91"/>
      <c r="F21" s="91"/>
      <c r="K21" s="140">
        <f>MIN(K6,K17)</f>
        <v>0</v>
      </c>
      <c r="L21" s="24" t="s">
        <v>42</v>
      </c>
    </row>
    <row r="22" spans="1:12" x14ac:dyDescent="0.2">
      <c r="A22" s="91"/>
      <c r="B22" s="91"/>
      <c r="C22" s="91"/>
      <c r="D22" s="91"/>
      <c r="E22" s="91"/>
      <c r="F22" s="91"/>
      <c r="K22" s="141"/>
    </row>
    <row r="23" spans="1:12" x14ac:dyDescent="0.2">
      <c r="A23" s="91"/>
      <c r="B23" s="91"/>
      <c r="C23" s="91"/>
      <c r="D23" s="91"/>
      <c r="E23" s="91"/>
      <c r="F23" s="91"/>
    </row>
    <row r="25" spans="1:12" x14ac:dyDescent="0.2">
      <c r="A25" s="39" t="s">
        <v>195</v>
      </c>
      <c r="J25" s="144" t="e">
        <f>H13+K21</f>
        <v>#DIV/0!</v>
      </c>
      <c r="K25" s="145"/>
      <c r="L25" s="24">
        <v>18</v>
      </c>
    </row>
    <row r="26" spans="1:12" x14ac:dyDescent="0.2">
      <c r="J26" s="146"/>
      <c r="K26" s="147"/>
    </row>
    <row r="28" spans="1:12" x14ac:dyDescent="0.2">
      <c r="A28" s="39" t="s">
        <v>196</v>
      </c>
      <c r="J28" s="144" t="e">
        <f>'Page 7'!J50</f>
        <v>#DIV/0!</v>
      </c>
      <c r="K28" s="145"/>
      <c r="L28" s="24">
        <v>19</v>
      </c>
    </row>
    <row r="29" spans="1:12" x14ac:dyDescent="0.2">
      <c r="J29" s="146"/>
      <c r="K29" s="147"/>
    </row>
    <row r="31" spans="1:12" x14ac:dyDescent="0.2">
      <c r="A31" s="39" t="s">
        <v>43</v>
      </c>
      <c r="J31" s="144" t="e">
        <f>J25+J28</f>
        <v>#DIV/0!</v>
      </c>
      <c r="K31" s="145"/>
      <c r="L31" s="24">
        <v>20</v>
      </c>
    </row>
    <row r="32" spans="1:12" x14ac:dyDescent="0.2">
      <c r="J32" s="146"/>
      <c r="K32" s="147"/>
    </row>
    <row r="35" spans="1:12" x14ac:dyDescent="0.2">
      <c r="A35" s="4" t="s">
        <v>44</v>
      </c>
    </row>
    <row r="37" spans="1:12" x14ac:dyDescent="0.2">
      <c r="A37" s="91" t="s">
        <v>197</v>
      </c>
      <c r="B37" s="91"/>
      <c r="C37" s="91"/>
      <c r="D37" s="91"/>
      <c r="E37" s="91"/>
      <c r="F37" s="91"/>
      <c r="G37" s="91"/>
      <c r="H37" s="91"/>
      <c r="J37" s="144" t="e">
        <f>' Page 2'!J48+J31</f>
        <v>#DIV/0!</v>
      </c>
      <c r="K37" s="145"/>
      <c r="L37" s="24">
        <v>21</v>
      </c>
    </row>
    <row r="38" spans="1:12" x14ac:dyDescent="0.2">
      <c r="A38" s="91"/>
      <c r="B38" s="91"/>
      <c r="C38" s="91"/>
      <c r="D38" s="91"/>
      <c r="E38" s="91"/>
      <c r="F38" s="91"/>
      <c r="G38" s="91"/>
      <c r="H38" s="91"/>
      <c r="J38" s="146"/>
      <c r="K38" s="147"/>
    </row>
    <row r="41" spans="1:12" x14ac:dyDescent="0.2">
      <c r="A41" s="4" t="s">
        <v>45</v>
      </c>
    </row>
    <row r="43" spans="1:12" ht="11.25" customHeight="1" x14ac:dyDescent="0.2">
      <c r="A43" s="91" t="s">
        <v>198</v>
      </c>
      <c r="B43" s="91"/>
      <c r="C43" s="91"/>
      <c r="D43" s="91"/>
      <c r="E43" s="91"/>
      <c r="F43" s="91"/>
      <c r="G43" s="91"/>
      <c r="H43" s="91"/>
      <c r="J43" s="148"/>
      <c r="K43" s="149"/>
      <c r="L43" s="24">
        <v>22</v>
      </c>
    </row>
    <row r="44" spans="1:12" x14ac:dyDescent="0.2">
      <c r="A44" s="91"/>
      <c r="B44" s="91"/>
      <c r="C44" s="91"/>
      <c r="D44" s="91"/>
      <c r="E44" s="91"/>
      <c r="F44" s="91"/>
      <c r="G44" s="91"/>
      <c r="H44" s="91"/>
      <c r="J44" s="150"/>
      <c r="K44" s="151"/>
    </row>
    <row r="45" spans="1:12" x14ac:dyDescent="0.2">
      <c r="A45" s="91"/>
      <c r="B45" s="91"/>
      <c r="C45" s="91"/>
      <c r="D45" s="91"/>
      <c r="E45" s="91"/>
      <c r="F45" s="91"/>
      <c r="G45" s="91"/>
      <c r="H45" s="91"/>
    </row>
    <row r="46" spans="1:12" x14ac:dyDescent="0.2">
      <c r="A46" s="30"/>
      <c r="B46" s="30"/>
      <c r="C46" s="30"/>
      <c r="D46" s="30"/>
      <c r="E46" s="30"/>
      <c r="F46" s="30"/>
      <c r="G46" s="30"/>
      <c r="H46" s="30"/>
    </row>
    <row r="47" spans="1:12" x14ac:dyDescent="0.2">
      <c r="A47" s="4" t="s">
        <v>46</v>
      </c>
    </row>
    <row r="49" spans="1:12" x14ac:dyDescent="0.2">
      <c r="A49" s="91" t="s">
        <v>199</v>
      </c>
      <c r="B49" s="91"/>
      <c r="C49" s="91"/>
      <c r="D49" s="91"/>
      <c r="E49" s="91"/>
      <c r="F49" s="91"/>
      <c r="H49" s="138"/>
      <c r="I49" s="24">
        <v>23</v>
      </c>
      <c r="K49" s="138"/>
      <c r="L49" s="24" t="s">
        <v>47</v>
      </c>
    </row>
    <row r="50" spans="1:12" x14ac:dyDescent="0.2">
      <c r="A50" s="91"/>
      <c r="B50" s="91"/>
      <c r="C50" s="91"/>
      <c r="D50" s="91"/>
      <c r="E50" s="91"/>
      <c r="F50" s="91"/>
      <c r="H50" s="139"/>
      <c r="K50" s="139"/>
    </row>
    <row r="51" spans="1:12" x14ac:dyDescent="0.2">
      <c r="A51" s="91"/>
      <c r="B51" s="91"/>
      <c r="C51" s="91"/>
      <c r="D51" s="91"/>
      <c r="E51" s="91"/>
      <c r="F51" s="91"/>
    </row>
    <row r="52" spans="1:12" x14ac:dyDescent="0.2">
      <c r="A52" s="91"/>
      <c r="B52" s="91"/>
      <c r="C52" s="91"/>
      <c r="D52" s="91"/>
      <c r="E52" s="91"/>
      <c r="F52" s="91"/>
    </row>
    <row r="53" spans="1:12" x14ac:dyDescent="0.2">
      <c r="A53" s="91"/>
      <c r="B53" s="91"/>
      <c r="C53" s="91"/>
      <c r="D53" s="91"/>
      <c r="E53" s="91"/>
      <c r="F53" s="91"/>
    </row>
    <row r="54" spans="1:12" x14ac:dyDescent="0.2">
      <c r="A54" s="91"/>
      <c r="B54" s="91"/>
      <c r="C54" s="91"/>
      <c r="D54" s="91"/>
      <c r="E54" s="91"/>
      <c r="F54" s="91"/>
    </row>
    <row r="56" spans="1:12" x14ac:dyDescent="0.2">
      <c r="A56" s="39" t="s">
        <v>200</v>
      </c>
      <c r="J56" s="144">
        <f>H49+K49</f>
        <v>0</v>
      </c>
      <c r="K56" s="145"/>
      <c r="L56" s="24">
        <v>24</v>
      </c>
    </row>
    <row r="57" spans="1:12" x14ac:dyDescent="0.2">
      <c r="J57" s="146"/>
      <c r="K57" s="147"/>
    </row>
    <row r="59" spans="1:12" x14ac:dyDescent="0.2">
      <c r="A59" s="91" t="s">
        <v>48</v>
      </c>
      <c r="B59" s="91"/>
      <c r="C59" s="91"/>
      <c r="D59" s="91"/>
      <c r="E59" s="91"/>
      <c r="F59" s="91"/>
      <c r="G59" s="91"/>
      <c r="H59" s="91"/>
      <c r="J59" s="148"/>
      <c r="K59" s="149"/>
      <c r="L59" s="24" t="s">
        <v>109</v>
      </c>
    </row>
    <row r="60" spans="1:12" x14ac:dyDescent="0.2">
      <c r="A60" s="91"/>
      <c r="B60" s="91"/>
      <c r="C60" s="91"/>
      <c r="D60" s="91"/>
      <c r="E60" s="91"/>
      <c r="F60" s="91"/>
      <c r="G60" s="91"/>
      <c r="H60" s="91"/>
      <c r="J60" s="150"/>
      <c r="K60" s="151"/>
    </row>
    <row r="61" spans="1:12" x14ac:dyDescent="0.2">
      <c r="A61" s="91"/>
      <c r="B61" s="91"/>
      <c r="C61" s="91"/>
      <c r="D61" s="91"/>
      <c r="E61" s="91"/>
      <c r="F61" s="91"/>
      <c r="G61" s="91"/>
      <c r="H61" s="91"/>
    </row>
  </sheetData>
  <sheetProtection sheet="1" objects="1" scenarios="1" formatCells="0"/>
  <mergeCells count="27">
    <mergeCell ref="A43:H45"/>
    <mergeCell ref="J43:K44"/>
    <mergeCell ref="H3:H4"/>
    <mergeCell ref="H6:H7"/>
    <mergeCell ref="H9:H10"/>
    <mergeCell ref="H13:H14"/>
    <mergeCell ref="A21:F23"/>
    <mergeCell ref="K21:K22"/>
    <mergeCell ref="J25:K26"/>
    <mergeCell ref="J28:K29"/>
    <mergeCell ref="J31:K32"/>
    <mergeCell ref="A37:H38"/>
    <mergeCell ref="J37:K38"/>
    <mergeCell ref="A9:F11"/>
    <mergeCell ref="A13:F15"/>
    <mergeCell ref="A17:F19"/>
    <mergeCell ref="K17:K18"/>
    <mergeCell ref="A3:F4"/>
    <mergeCell ref="K3:K4"/>
    <mergeCell ref="A6:F7"/>
    <mergeCell ref="K6:K7"/>
    <mergeCell ref="A59:H61"/>
    <mergeCell ref="J59:K60"/>
    <mergeCell ref="H49:H50"/>
    <mergeCell ref="K49:K50"/>
    <mergeCell ref="A49:F54"/>
    <mergeCell ref="J56:K57"/>
  </mergeCells>
  <pageMargins left="0.70866141732283472" right="0.70866141732283472" top="0.74803149606299213" bottom="0.74803149606299213" header="0.31496062992125984" footer="0.31496062992125984"/>
  <pageSetup paperSize="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view="pageLayout" topLeftCell="A7" zoomScale="80" zoomScaleNormal="100" zoomScalePageLayoutView="80" workbookViewId="0">
      <selection activeCell="K56" activeCellId="10" sqref="I24:I25 H27:H28 H30:H31 H33:H34 H36:H37 H39:H40 H42:H43 H45:H46 H48:H49 H56:H57 K56:K57"/>
    </sheetView>
  </sheetViews>
  <sheetFormatPr defaultColWidth="6.85546875" defaultRowHeight="11.25" x14ac:dyDescent="0.2"/>
  <cols>
    <col min="1" max="6" width="6.85546875" style="39"/>
    <col min="7" max="7" width="6.85546875" style="39" customWidth="1"/>
    <col min="8" max="8" width="13.5703125" style="39" customWidth="1"/>
    <col min="9" max="9" width="5.42578125" style="39" customWidth="1"/>
    <col min="10" max="10" width="2.42578125" style="39" customWidth="1"/>
    <col min="11" max="11" width="13.5703125" style="39" customWidth="1"/>
    <col min="12" max="12" width="5.42578125" style="24" customWidth="1"/>
    <col min="13" max="16384" width="6.85546875" style="39"/>
  </cols>
  <sheetData>
    <row r="1" spans="1:12" ht="22.5" customHeight="1" x14ac:dyDescent="0.2"/>
    <row r="2" spans="1:12" x14ac:dyDescent="0.2">
      <c r="A2" s="9" t="s">
        <v>201</v>
      </c>
      <c r="B2" s="10"/>
      <c r="C2" s="10"/>
      <c r="D2" s="10"/>
      <c r="E2" s="10"/>
      <c r="F2" s="10"/>
      <c r="G2" s="10"/>
      <c r="H2" s="10"/>
      <c r="I2" s="10"/>
      <c r="J2" s="10"/>
      <c r="K2" s="10"/>
      <c r="L2" s="11"/>
    </row>
    <row r="3" spans="1:12" x14ac:dyDescent="0.2">
      <c r="A3" s="12"/>
      <c r="B3" s="13"/>
      <c r="C3" s="13"/>
      <c r="D3" s="13"/>
      <c r="E3" s="13"/>
      <c r="F3" s="13"/>
      <c r="G3" s="13"/>
      <c r="H3" s="13"/>
      <c r="I3" s="13"/>
      <c r="J3" s="13"/>
      <c r="K3" s="13"/>
      <c r="L3" s="14"/>
    </row>
    <row r="4" spans="1:12" x14ac:dyDescent="0.2">
      <c r="A4" s="15" t="s">
        <v>49</v>
      </c>
      <c r="B4" s="13"/>
      <c r="C4" s="13"/>
      <c r="D4" s="13"/>
      <c r="E4" s="13"/>
      <c r="F4" s="13"/>
      <c r="G4" s="13"/>
      <c r="H4" s="13"/>
      <c r="I4" s="13"/>
      <c r="J4" s="13"/>
      <c r="K4" s="13"/>
      <c r="L4" s="14"/>
    </row>
    <row r="5" spans="1:12" x14ac:dyDescent="0.2">
      <c r="A5" s="12"/>
      <c r="B5" s="13"/>
      <c r="C5" s="13"/>
      <c r="D5" s="13"/>
      <c r="E5" s="13"/>
      <c r="F5" s="13"/>
      <c r="G5" s="13"/>
      <c r="H5" s="13"/>
      <c r="I5" s="13"/>
      <c r="J5" s="13"/>
      <c r="K5" s="13"/>
      <c r="L5" s="14"/>
    </row>
    <row r="6" spans="1:12" x14ac:dyDescent="0.2">
      <c r="A6" s="12" t="s">
        <v>107</v>
      </c>
      <c r="B6" s="13"/>
      <c r="C6" s="13"/>
      <c r="D6" s="13"/>
      <c r="E6" s="13"/>
      <c r="F6" s="13"/>
      <c r="G6" s="13"/>
      <c r="H6" s="13"/>
      <c r="I6" s="13"/>
      <c r="J6" s="13"/>
      <c r="K6" s="64">
        <f>' Page 2'!H34</f>
        <v>0</v>
      </c>
      <c r="L6" s="14"/>
    </row>
    <row r="7" spans="1:12" x14ac:dyDescent="0.2">
      <c r="A7" s="12" t="s">
        <v>50</v>
      </c>
      <c r="B7" s="13"/>
      <c r="C7" s="13"/>
      <c r="D7" s="13"/>
      <c r="E7" s="13"/>
      <c r="F7" s="13"/>
      <c r="G7" s="13"/>
      <c r="H7" s="13"/>
      <c r="I7" s="13"/>
      <c r="J7" s="13"/>
      <c r="K7" s="65">
        <f>' Page 2'!K34</f>
        <v>0</v>
      </c>
      <c r="L7" s="14"/>
    </row>
    <row r="8" spans="1:12" x14ac:dyDescent="0.2">
      <c r="A8" s="12"/>
      <c r="B8" s="13"/>
      <c r="C8" s="13"/>
      <c r="D8" s="13"/>
      <c r="E8" s="13"/>
      <c r="F8" s="13"/>
      <c r="G8" s="13"/>
      <c r="H8" s="13"/>
      <c r="I8" s="13"/>
      <c r="J8" s="13"/>
      <c r="K8" s="13"/>
      <c r="L8" s="14"/>
    </row>
    <row r="9" spans="1:12" ht="12" thickBot="1" x14ac:dyDescent="0.25">
      <c r="A9" s="12" t="s">
        <v>51</v>
      </c>
      <c r="B9" s="13"/>
      <c r="C9" s="13"/>
      <c r="D9" s="13"/>
      <c r="E9" s="13"/>
      <c r="F9" s="13"/>
      <c r="G9" s="13"/>
      <c r="H9" s="13"/>
      <c r="I9" s="13"/>
      <c r="J9" s="13"/>
      <c r="K9" s="66">
        <f>SUM(K6:K7)</f>
        <v>0</v>
      </c>
      <c r="L9" s="14"/>
    </row>
    <row r="10" spans="1:12" ht="12" thickTop="1" x14ac:dyDescent="0.2">
      <c r="A10" s="12"/>
      <c r="B10" s="13"/>
      <c r="C10" s="13"/>
      <c r="D10" s="13"/>
      <c r="E10" s="13"/>
      <c r="F10" s="13"/>
      <c r="G10" s="13"/>
      <c r="H10" s="13"/>
      <c r="I10" s="13"/>
      <c r="J10" s="13"/>
      <c r="K10" s="13"/>
      <c r="L10" s="14"/>
    </row>
    <row r="11" spans="1:12" x14ac:dyDescent="0.2">
      <c r="A11" s="15" t="s">
        <v>52</v>
      </c>
      <c r="B11" s="13"/>
      <c r="C11" s="13"/>
      <c r="D11" s="13"/>
      <c r="E11" s="13"/>
      <c r="F11" s="13"/>
      <c r="G11" s="13"/>
      <c r="H11" s="13"/>
      <c r="I11" s="13"/>
      <c r="J11" s="13"/>
      <c r="K11" s="13"/>
      <c r="L11" s="14"/>
    </row>
    <row r="12" spans="1:12" x14ac:dyDescent="0.2">
      <c r="A12" s="12"/>
      <c r="B12" s="13"/>
      <c r="C12" s="13"/>
      <c r="D12" s="13"/>
      <c r="E12" s="13"/>
      <c r="F12" s="13"/>
      <c r="G12" s="13"/>
      <c r="H12" s="13"/>
      <c r="I12" s="13"/>
      <c r="J12" s="13"/>
      <c r="K12" s="13"/>
      <c r="L12" s="14"/>
    </row>
    <row r="13" spans="1:12" x14ac:dyDescent="0.2">
      <c r="A13" s="12" t="str">
        <f>CONCATENATE(TEXT(' Page 2'!H6,"dd mmmm yyy")," dividends per box 14 above")</f>
        <v>00 January 1900 dividends per box 14 above</v>
      </c>
      <c r="B13" s="13"/>
      <c r="C13" s="13"/>
      <c r="D13" s="13"/>
      <c r="E13" s="13"/>
      <c r="F13" s="13"/>
      <c r="G13" s="13"/>
      <c r="H13" s="13"/>
      <c r="I13" s="13"/>
      <c r="J13" s="13"/>
      <c r="K13" s="64">
        <f>'Page 3'!H3</f>
        <v>0</v>
      </c>
      <c r="L13" s="14"/>
    </row>
    <row r="14" spans="1:12" x14ac:dyDescent="0.2">
      <c r="A14" s="12" t="str">
        <f>CONCATENATE(TEXT(' Page 2'!H6,"dd mmmm yyy")," dividends paid in 2017/18")</f>
        <v>00 January 1900 dividends paid in 2017/18</v>
      </c>
      <c r="B14" s="13"/>
      <c r="C14" s="13"/>
      <c r="D14" s="13"/>
      <c r="E14" s="13"/>
      <c r="F14" s="13"/>
      <c r="G14" s="13"/>
      <c r="H14" s="13"/>
      <c r="I14" s="13"/>
      <c r="J14" s="13"/>
      <c r="K14" s="64">
        <f>-'Page 3'!H9</f>
        <v>0</v>
      </c>
      <c r="L14" s="14"/>
    </row>
    <row r="15" spans="1:12" x14ac:dyDescent="0.2">
      <c r="A15" s="12" t="str">
        <f>CONCATENATE(TEXT(' Page 2'!K6,"dd mmmm yyy")," dividends paid in 2018/19")</f>
        <v>00 January 1900 dividends paid in 2018/19</v>
      </c>
      <c r="B15" s="13"/>
      <c r="C15" s="13"/>
      <c r="D15" s="13"/>
      <c r="E15" s="13"/>
      <c r="F15" s="13"/>
      <c r="G15" s="13"/>
      <c r="H15" s="13"/>
      <c r="I15" s="13"/>
      <c r="J15" s="13"/>
      <c r="K15" s="65">
        <f>'Page 3'!K17</f>
        <v>0</v>
      </c>
      <c r="L15" s="14"/>
    </row>
    <row r="16" spans="1:12" x14ac:dyDescent="0.2">
      <c r="A16" s="12"/>
      <c r="B16" s="13"/>
      <c r="C16" s="13"/>
      <c r="D16" s="13"/>
      <c r="E16" s="13"/>
      <c r="F16" s="13"/>
      <c r="G16" s="13"/>
      <c r="H16" s="13"/>
      <c r="I16" s="13"/>
      <c r="J16" s="13"/>
      <c r="K16" s="64"/>
      <c r="L16" s="14"/>
    </row>
    <row r="17" spans="1:12" ht="12" thickBot="1" x14ac:dyDescent="0.25">
      <c r="A17" s="12" t="s">
        <v>53</v>
      </c>
      <c r="B17" s="13"/>
      <c r="C17" s="13"/>
      <c r="D17" s="13"/>
      <c r="E17" s="13"/>
      <c r="F17" s="13"/>
      <c r="G17" s="13"/>
      <c r="H17" s="13"/>
      <c r="I17" s="13"/>
      <c r="J17" s="13"/>
      <c r="K17" s="66">
        <f>SUM(K13:K15)</f>
        <v>0</v>
      </c>
      <c r="L17" s="14"/>
    </row>
    <row r="18" spans="1:12" ht="12" thickTop="1" x14ac:dyDescent="0.2">
      <c r="A18" s="17"/>
      <c r="B18" s="16"/>
      <c r="C18" s="16"/>
      <c r="D18" s="16"/>
      <c r="E18" s="16"/>
      <c r="F18" s="16"/>
      <c r="G18" s="16"/>
      <c r="H18" s="16"/>
      <c r="I18" s="16"/>
      <c r="J18" s="16"/>
      <c r="K18" s="16"/>
      <c r="L18" s="18"/>
    </row>
    <row r="20" spans="1:12" ht="12.75" x14ac:dyDescent="0.2">
      <c r="A20" s="84" t="s">
        <v>121</v>
      </c>
      <c r="B20" s="41"/>
      <c r="C20" s="41"/>
      <c r="D20" s="41"/>
      <c r="E20" s="41"/>
      <c r="F20" s="41"/>
      <c r="G20" s="41"/>
      <c r="H20" s="41"/>
      <c r="I20" s="41"/>
      <c r="J20" s="44"/>
      <c r="K20" s="41"/>
      <c r="L20" s="41"/>
    </row>
    <row r="21" spans="1:12" x14ac:dyDescent="0.2">
      <c r="A21" s="41"/>
      <c r="B21" s="41"/>
      <c r="C21" s="41"/>
      <c r="D21" s="41"/>
      <c r="E21" s="41"/>
      <c r="F21" s="41"/>
      <c r="G21" s="41"/>
      <c r="H21" s="41"/>
      <c r="I21" s="41"/>
      <c r="J21" s="44"/>
      <c r="K21" s="41"/>
      <c r="L21" s="41"/>
    </row>
    <row r="22" spans="1:12" ht="37.5" customHeight="1" x14ac:dyDescent="0.2">
      <c r="A22" s="97" t="s">
        <v>233</v>
      </c>
      <c r="B22" s="97"/>
      <c r="C22" s="97"/>
      <c r="D22" s="97"/>
      <c r="E22" s="97"/>
      <c r="F22" s="97"/>
      <c r="G22" s="97"/>
      <c r="H22" s="97"/>
      <c r="I22" s="97"/>
      <c r="J22" s="97"/>
      <c r="K22" s="97"/>
      <c r="L22" s="97"/>
    </row>
    <row r="23" spans="1:12" x14ac:dyDescent="0.2">
      <c r="A23" s="41"/>
      <c r="B23" s="41"/>
      <c r="C23" s="41"/>
      <c r="D23" s="41"/>
      <c r="E23" s="41"/>
      <c r="F23" s="41"/>
      <c r="G23" s="41"/>
      <c r="H23" s="41"/>
      <c r="I23" s="41"/>
      <c r="J23" s="44"/>
      <c r="K23" s="41"/>
      <c r="L23" s="41"/>
    </row>
    <row r="24" spans="1:12" x14ac:dyDescent="0.2">
      <c r="A24" s="41" t="s">
        <v>93</v>
      </c>
      <c r="B24" s="41"/>
      <c r="C24" s="41"/>
      <c r="D24" s="41"/>
      <c r="E24" s="41"/>
      <c r="F24" s="41"/>
      <c r="G24" s="41"/>
      <c r="H24" s="41"/>
      <c r="I24" s="130"/>
      <c r="J24" s="71" t="s">
        <v>92</v>
      </c>
      <c r="K24" s="41"/>
    </row>
    <row r="25" spans="1:12" x14ac:dyDescent="0.2">
      <c r="A25" s="41"/>
      <c r="B25" s="41"/>
      <c r="C25" s="41"/>
      <c r="D25" s="41"/>
      <c r="E25" s="41"/>
      <c r="F25" s="41"/>
      <c r="G25" s="41"/>
      <c r="H25" s="41"/>
      <c r="I25" s="131"/>
      <c r="J25" s="44"/>
      <c r="K25" s="41"/>
      <c r="L25" s="41"/>
    </row>
    <row r="27" spans="1:12" x14ac:dyDescent="0.2">
      <c r="A27" s="39" t="s">
        <v>54</v>
      </c>
      <c r="H27" s="140" t="e">
        <f>'Page 3'!J37</f>
        <v>#DIV/0!</v>
      </c>
      <c r="I27" s="24">
        <v>25</v>
      </c>
      <c r="K27" s="93" t="str">
        <f>CONCATENATE("Up to £",TEXT(Data!B3-0.01,"#,##0.00"))</f>
        <v>Up to £15,431.99</v>
      </c>
      <c r="L27" s="94">
        <v>0.05</v>
      </c>
    </row>
    <row r="28" spans="1:12" x14ac:dyDescent="0.2">
      <c r="H28" s="152"/>
      <c r="I28" s="24"/>
      <c r="K28" s="93"/>
      <c r="L28" s="94"/>
    </row>
    <row r="29" spans="1:12" x14ac:dyDescent="0.2">
      <c r="I29" s="24"/>
      <c r="K29" s="93"/>
      <c r="L29" s="94"/>
    </row>
    <row r="30" spans="1:12" x14ac:dyDescent="0.2">
      <c r="A30" s="39" t="s">
        <v>55</v>
      </c>
      <c r="H30" s="138"/>
      <c r="I30" s="24">
        <v>26</v>
      </c>
      <c r="K30" s="93" t="str">
        <f>CONCATENATE("£",TEXT(Data!B3,"#,##0.00")," up to £",TEXT(Data!B4-0.01,"#,##0.00"))</f>
        <v>£15,432.00 up to £21,477.99</v>
      </c>
      <c r="L30" s="94">
        <v>5.6000000000000001E-2</v>
      </c>
    </row>
    <row r="31" spans="1:12" x14ac:dyDescent="0.2">
      <c r="H31" s="139"/>
      <c r="I31" s="24"/>
      <c r="K31" s="93"/>
      <c r="L31" s="94"/>
    </row>
    <row r="32" spans="1:12" x14ac:dyDescent="0.2">
      <c r="I32" s="24"/>
      <c r="K32" s="93"/>
      <c r="L32" s="94"/>
    </row>
    <row r="33" spans="1:12" x14ac:dyDescent="0.2">
      <c r="A33" s="39" t="s">
        <v>56</v>
      </c>
      <c r="H33" s="138"/>
      <c r="I33" s="24">
        <v>27</v>
      </c>
      <c r="K33" s="93" t="str">
        <f>CONCATENATE("£",TEXT(Data!B4,"#,##0.00")," up to £",TEXT(Data!B5-0.01,"#,##0.00"))</f>
        <v>£21,478.00 up to £26,823.99</v>
      </c>
      <c r="L33" s="94">
        <v>7.0999999999999994E-2</v>
      </c>
    </row>
    <row r="34" spans="1:12" x14ac:dyDescent="0.2">
      <c r="H34" s="139"/>
      <c r="I34" s="24"/>
      <c r="K34" s="93"/>
      <c r="L34" s="94"/>
    </row>
    <row r="35" spans="1:12" x14ac:dyDescent="0.2">
      <c r="I35" s="24"/>
      <c r="K35" s="93"/>
      <c r="L35" s="94"/>
    </row>
    <row r="36" spans="1:12" x14ac:dyDescent="0.2">
      <c r="A36" s="91" t="s">
        <v>108</v>
      </c>
      <c r="B36" s="91"/>
      <c r="C36" s="91"/>
      <c r="D36" s="91"/>
      <c r="E36" s="91"/>
      <c r="F36" s="91"/>
      <c r="G36" s="91"/>
      <c r="H36" s="138"/>
      <c r="I36" s="24">
        <v>28</v>
      </c>
      <c r="K36" s="93" t="str">
        <f>CONCATENATE("£",TEXT(Data!B5,"#,##0.00")," up to £",TEXT(Data!B6-0.01,"#,##0.00"))</f>
        <v>£26,824.00 up to £47,845.99</v>
      </c>
      <c r="L36" s="94">
        <v>9.2999999999999999E-2</v>
      </c>
    </row>
    <row r="37" spans="1:12" x14ac:dyDescent="0.2">
      <c r="A37" s="91"/>
      <c r="B37" s="91"/>
      <c r="C37" s="91"/>
      <c r="D37" s="91"/>
      <c r="E37" s="91"/>
      <c r="F37" s="91"/>
      <c r="G37" s="91"/>
      <c r="H37" s="139"/>
      <c r="I37" s="24"/>
      <c r="K37" s="93"/>
      <c r="L37" s="94"/>
    </row>
    <row r="38" spans="1:12" x14ac:dyDescent="0.2">
      <c r="I38" s="24"/>
      <c r="K38" s="93"/>
      <c r="L38" s="94"/>
    </row>
    <row r="39" spans="1:12" x14ac:dyDescent="0.2">
      <c r="A39" s="39" t="s">
        <v>57</v>
      </c>
      <c r="H39" s="138"/>
      <c r="I39" s="24">
        <v>29</v>
      </c>
      <c r="K39" s="93" t="str">
        <f>CONCATENATE("£",TEXT(Data!B6,"#,##0.00")," up to £",TEXT(Data!B7-0.01,"#,##0.00"))</f>
        <v>£47,846.00 up to £70,630.99</v>
      </c>
      <c r="L39" s="94">
        <v>0.125</v>
      </c>
    </row>
    <row r="40" spans="1:12" x14ac:dyDescent="0.2">
      <c r="H40" s="139"/>
      <c r="I40" s="24"/>
      <c r="K40" s="93"/>
      <c r="L40" s="94"/>
    </row>
    <row r="41" spans="1:12" x14ac:dyDescent="0.2">
      <c r="I41" s="24"/>
      <c r="K41" s="93"/>
      <c r="L41" s="94"/>
    </row>
    <row r="42" spans="1:12" x14ac:dyDescent="0.2">
      <c r="A42" s="91" t="s">
        <v>58</v>
      </c>
      <c r="B42" s="91"/>
      <c r="C42" s="91"/>
      <c r="D42" s="91"/>
      <c r="E42" s="91"/>
      <c r="F42" s="91"/>
      <c r="G42" s="91"/>
      <c r="H42" s="138"/>
      <c r="I42" s="24">
        <v>30</v>
      </c>
      <c r="K42" s="93" t="str">
        <f>CONCATENATE("£",TEXT(Data!B7,"#,##0.00")," up to £",TEXT(Data!B8-0.01,"#,##0.00"))</f>
        <v>£70,631.00 up to £111,376.99</v>
      </c>
      <c r="L42" s="94">
        <v>0.13500000000000001</v>
      </c>
    </row>
    <row r="43" spans="1:12" x14ac:dyDescent="0.2">
      <c r="A43" s="91"/>
      <c r="B43" s="91"/>
      <c r="C43" s="91"/>
      <c r="D43" s="91"/>
      <c r="E43" s="91"/>
      <c r="F43" s="91"/>
      <c r="G43" s="91"/>
      <c r="H43" s="139"/>
      <c r="I43" s="24"/>
      <c r="K43" s="93"/>
      <c r="L43" s="94"/>
    </row>
    <row r="44" spans="1:12" x14ac:dyDescent="0.2">
      <c r="I44" s="24"/>
      <c r="K44" s="93"/>
      <c r="L44" s="94"/>
    </row>
    <row r="45" spans="1:12" x14ac:dyDescent="0.2">
      <c r="A45" s="91" t="s">
        <v>59</v>
      </c>
      <c r="B45" s="91"/>
      <c r="C45" s="91"/>
      <c r="D45" s="91"/>
      <c r="E45" s="91"/>
      <c r="F45" s="91"/>
      <c r="G45" s="91"/>
      <c r="H45" s="138"/>
      <c r="I45" s="24">
        <v>31</v>
      </c>
      <c r="K45" s="93" t="str">
        <f>CONCATENATE("£",TEXT(Data!B8,"#,##0.00")," and over")</f>
        <v>£111,377.00 and over</v>
      </c>
      <c r="L45" s="94">
        <v>0.14499999999999999</v>
      </c>
    </row>
    <row r="46" spans="1:12" x14ac:dyDescent="0.2">
      <c r="A46" s="91"/>
      <c r="B46" s="91"/>
      <c r="C46" s="91"/>
      <c r="D46" s="91"/>
      <c r="E46" s="91"/>
      <c r="F46" s="91"/>
      <c r="G46" s="91"/>
      <c r="H46" s="139"/>
      <c r="I46" s="24"/>
      <c r="K46" s="93"/>
      <c r="L46" s="94"/>
    </row>
    <row r="47" spans="1:12" x14ac:dyDescent="0.2">
      <c r="I47" s="24"/>
      <c r="K47" s="93"/>
      <c r="L47" s="94"/>
    </row>
    <row r="48" spans="1:12" x14ac:dyDescent="0.2">
      <c r="A48" s="96" t="s">
        <v>60</v>
      </c>
      <c r="B48" s="96"/>
      <c r="C48" s="96"/>
      <c r="D48" s="96"/>
      <c r="E48" s="96"/>
      <c r="F48" s="96"/>
      <c r="G48" s="96"/>
      <c r="H48" s="140" t="e">
        <f>H27+H30+H33+H36+H39+H42+H45</f>
        <v>#DIV/0!</v>
      </c>
      <c r="I48" s="24">
        <v>32</v>
      </c>
      <c r="J48" s="27"/>
      <c r="K48" s="26"/>
    </row>
    <row r="49" spans="1:12" x14ac:dyDescent="0.2">
      <c r="A49" s="96"/>
      <c r="B49" s="96"/>
      <c r="C49" s="96"/>
      <c r="D49" s="96"/>
      <c r="E49" s="96"/>
      <c r="F49" s="96"/>
      <c r="G49" s="96"/>
      <c r="H49" s="152"/>
      <c r="I49" s="24"/>
      <c r="J49" s="27"/>
      <c r="K49" s="26"/>
    </row>
    <row r="52" spans="1:12" ht="20.25" customHeight="1" x14ac:dyDescent="0.2">
      <c r="A52" s="95" t="s">
        <v>144</v>
      </c>
      <c r="B52" s="95"/>
      <c r="C52" s="95"/>
      <c r="D52" s="95"/>
      <c r="E52" s="95"/>
      <c r="F52" s="95"/>
      <c r="G52" s="95"/>
      <c r="H52" s="95"/>
      <c r="I52" s="95"/>
      <c r="J52" s="95"/>
      <c r="K52" s="95"/>
      <c r="L52" s="95"/>
    </row>
    <row r="53" spans="1:12" x14ac:dyDescent="0.2">
      <c r="A53" s="41"/>
      <c r="B53" s="41"/>
      <c r="C53" s="41"/>
      <c r="D53" s="41"/>
      <c r="E53" s="41"/>
      <c r="F53" s="41"/>
      <c r="G53" s="41"/>
      <c r="H53" s="41"/>
      <c r="I53" s="41"/>
      <c r="J53" s="44"/>
      <c r="K53" s="41"/>
      <c r="L53" s="57"/>
    </row>
    <row r="54" spans="1:12" x14ac:dyDescent="0.2">
      <c r="A54" s="41"/>
      <c r="B54" s="41"/>
      <c r="C54" s="41"/>
      <c r="D54" s="41"/>
      <c r="E54" s="41"/>
      <c r="F54" s="41"/>
      <c r="G54" s="41"/>
      <c r="H54" s="82" t="s">
        <v>95</v>
      </c>
      <c r="I54" s="72"/>
      <c r="J54" s="44"/>
      <c r="K54" s="82">
        <v>2015</v>
      </c>
      <c r="L54" s="57"/>
    </row>
    <row r="55" spans="1:12" x14ac:dyDescent="0.2">
      <c r="A55" s="41"/>
      <c r="B55" s="41"/>
      <c r="C55" s="41"/>
      <c r="D55" s="41"/>
      <c r="E55" s="41"/>
      <c r="F55" s="41"/>
      <c r="G55" s="41"/>
      <c r="H55" s="41"/>
      <c r="I55" s="41"/>
      <c r="J55" s="44"/>
      <c r="K55" s="41"/>
      <c r="L55" s="57"/>
    </row>
    <row r="56" spans="1:12" x14ac:dyDescent="0.2">
      <c r="A56" s="41" t="s">
        <v>114</v>
      </c>
      <c r="B56" s="41"/>
      <c r="C56" s="41"/>
      <c r="D56" s="41"/>
      <c r="E56" s="41"/>
      <c r="F56" s="41"/>
      <c r="G56" s="41"/>
      <c r="H56" s="153"/>
      <c r="I56" s="82" t="s">
        <v>110</v>
      </c>
      <c r="J56" s="82"/>
      <c r="K56" s="155"/>
      <c r="L56" s="57" t="s">
        <v>111</v>
      </c>
    </row>
    <row r="57" spans="1:12" x14ac:dyDescent="0.2">
      <c r="A57" s="41"/>
      <c r="B57" s="41"/>
      <c r="C57" s="41"/>
      <c r="D57" s="41"/>
      <c r="E57" s="41"/>
      <c r="F57" s="41"/>
      <c r="G57" s="41"/>
      <c r="H57" s="154"/>
      <c r="I57" s="44"/>
      <c r="J57" s="44"/>
      <c r="K57" s="156"/>
      <c r="L57" s="57"/>
    </row>
    <row r="58" spans="1:12" x14ac:dyDescent="0.2">
      <c r="A58" s="41"/>
      <c r="B58" s="41"/>
      <c r="C58" s="41"/>
      <c r="D58" s="41"/>
      <c r="E58" s="41"/>
      <c r="F58" s="41"/>
      <c r="G58" s="41"/>
      <c r="H58" s="41"/>
      <c r="I58" s="44"/>
      <c r="J58" s="44"/>
      <c r="K58" s="74"/>
      <c r="L58" s="57"/>
    </row>
  </sheetData>
  <sheetProtection sheet="1" objects="1" scenarios="1" formatCells="0"/>
  <mergeCells count="31">
    <mergeCell ref="H27:H28"/>
    <mergeCell ref="H45:H46"/>
    <mergeCell ref="H48:H49"/>
    <mergeCell ref="A22:L22"/>
    <mergeCell ref="I24:I25"/>
    <mergeCell ref="A36:G37"/>
    <mergeCell ref="A42:G43"/>
    <mergeCell ref="L36:L38"/>
    <mergeCell ref="K39:K41"/>
    <mergeCell ref="H30:H31"/>
    <mergeCell ref="H33:H34"/>
    <mergeCell ref="H36:H37"/>
    <mergeCell ref="H39:H40"/>
    <mergeCell ref="H42:H43"/>
    <mergeCell ref="L39:L41"/>
    <mergeCell ref="K42:K44"/>
    <mergeCell ref="K27:K29"/>
    <mergeCell ref="L27:L29"/>
    <mergeCell ref="K30:K32"/>
    <mergeCell ref="L30:L32"/>
    <mergeCell ref="K33:K35"/>
    <mergeCell ref="L33:L35"/>
    <mergeCell ref="K56:K57"/>
    <mergeCell ref="H56:H57"/>
    <mergeCell ref="K45:K47"/>
    <mergeCell ref="L45:L47"/>
    <mergeCell ref="K36:K38"/>
    <mergeCell ref="A52:L52"/>
    <mergeCell ref="A45:G46"/>
    <mergeCell ref="A48:G49"/>
    <mergeCell ref="L42:L44"/>
  </mergeCells>
  <pageMargins left="0.70866141732283472" right="0.70866141732283472" top="0.74803149606299213" bottom="0.74803149606299213" header="0.31496062992125984" footer="0.31496062992125984"/>
  <pageSetup paperSize="9" orientation="portrait" r:id="rId1"/>
  <headerFooter>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Data!$A$2:$A$3</xm:f>
          </x14:formula1>
          <xm:sqref>I24:I25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Layout" topLeftCell="A4" zoomScale="110" zoomScaleNormal="100" zoomScalePageLayoutView="110" workbookViewId="0">
      <selection activeCell="K34" activeCellId="16" sqref="I6:I7 H10:I11 K10:K11 H13:I14 K13:K14 H16:I17 K16:K17 H19:I20 K19:K20 H22:I23 K22:K23 H25:I26 K25:K26 H28:I29 K28:K29 H31:I32 K34:K35"/>
    </sheetView>
  </sheetViews>
  <sheetFormatPr defaultColWidth="6.85546875" defaultRowHeight="11.25" x14ac:dyDescent="0.2"/>
  <cols>
    <col min="1" max="9" width="6.85546875" style="157"/>
    <col min="10" max="10" width="6.5703125" style="158" customWidth="1"/>
    <col min="11" max="11" width="13.5703125" style="157" customWidth="1"/>
    <col min="12" max="12" width="6.140625" style="158" customWidth="1"/>
    <col min="13" max="16384" width="6.85546875" style="157"/>
  </cols>
  <sheetData>
    <row r="1" spans="1:16" ht="22.5" customHeight="1" x14ac:dyDescent="0.2"/>
    <row r="2" spans="1:16" ht="12.75" x14ac:dyDescent="0.2">
      <c r="A2" s="159" t="s">
        <v>120</v>
      </c>
      <c r="L2" s="160"/>
      <c r="M2" s="161"/>
      <c r="N2" s="161"/>
      <c r="O2" s="162"/>
      <c r="P2" s="163"/>
    </row>
    <row r="3" spans="1:16" x14ac:dyDescent="0.2">
      <c r="A3" s="164"/>
      <c r="L3" s="160"/>
      <c r="M3" s="161"/>
      <c r="N3" s="161"/>
      <c r="O3" s="162"/>
      <c r="P3" s="163"/>
    </row>
    <row r="4" spans="1:16" ht="45" customHeight="1" x14ac:dyDescent="0.2">
      <c r="A4" s="165" t="s">
        <v>238</v>
      </c>
      <c r="B4" s="165"/>
      <c r="C4" s="165"/>
      <c r="D4" s="165"/>
      <c r="E4" s="165"/>
      <c r="F4" s="165"/>
      <c r="G4" s="165"/>
      <c r="H4" s="165"/>
      <c r="I4" s="165"/>
      <c r="J4" s="165"/>
      <c r="K4" s="165"/>
      <c r="L4" s="165"/>
      <c r="M4" s="161"/>
      <c r="N4" s="161"/>
      <c r="O4" s="162"/>
      <c r="P4" s="163"/>
    </row>
    <row r="5" spans="1:16" ht="11.25" customHeight="1" x14ac:dyDescent="0.2">
      <c r="A5" s="166"/>
      <c r="B5" s="166"/>
      <c r="C5" s="166"/>
      <c r="D5" s="166"/>
      <c r="E5" s="166"/>
      <c r="F5" s="166"/>
      <c r="G5" s="166"/>
      <c r="H5" s="166"/>
      <c r="I5" s="166"/>
      <c r="J5" s="166"/>
      <c r="K5" s="166"/>
      <c r="L5" s="166"/>
      <c r="M5" s="161"/>
      <c r="N5" s="161"/>
      <c r="O5" s="162"/>
      <c r="P5" s="163"/>
    </row>
    <row r="6" spans="1:16" x14ac:dyDescent="0.2">
      <c r="A6" s="167"/>
      <c r="B6" s="167"/>
      <c r="C6" s="167"/>
      <c r="D6" s="167"/>
      <c r="E6" s="167"/>
      <c r="F6" s="167"/>
      <c r="G6" s="167"/>
      <c r="H6" s="167"/>
      <c r="I6" s="130" t="str">
        <f>IF('Page 4'!I24="P","","P")</f>
        <v>P</v>
      </c>
      <c r="J6" s="168" t="s">
        <v>119</v>
      </c>
      <c r="K6" s="169"/>
      <c r="M6" s="161"/>
      <c r="N6" s="161"/>
      <c r="O6" s="162"/>
      <c r="P6" s="163"/>
    </row>
    <row r="7" spans="1:16" x14ac:dyDescent="0.2">
      <c r="A7" s="167"/>
      <c r="B7" s="167"/>
      <c r="C7" s="167"/>
      <c r="D7" s="167"/>
      <c r="E7" s="167"/>
      <c r="F7" s="167"/>
      <c r="G7" s="167"/>
      <c r="H7" s="167"/>
      <c r="I7" s="131"/>
      <c r="J7" s="170"/>
      <c r="K7" s="169"/>
      <c r="L7" s="170"/>
      <c r="M7" s="161"/>
      <c r="N7" s="171"/>
      <c r="O7" s="172"/>
      <c r="P7" s="163"/>
    </row>
    <row r="8" spans="1:16" x14ac:dyDescent="0.2">
      <c r="A8" s="161"/>
      <c r="B8" s="161"/>
      <c r="C8" s="161"/>
      <c r="D8" s="161"/>
      <c r="E8" s="161"/>
      <c r="F8" s="161"/>
      <c r="G8" s="173"/>
      <c r="H8" s="173"/>
      <c r="I8" s="174"/>
      <c r="J8" s="170"/>
      <c r="K8" s="175"/>
      <c r="L8" s="170"/>
      <c r="M8" s="171"/>
      <c r="N8" s="163"/>
      <c r="O8" s="176"/>
      <c r="P8" s="163"/>
    </row>
    <row r="9" spans="1:16" x14ac:dyDescent="0.2">
      <c r="A9" s="167"/>
      <c r="B9" s="167"/>
      <c r="C9" s="167"/>
      <c r="D9" s="167"/>
      <c r="E9" s="167"/>
      <c r="F9" s="167"/>
      <c r="G9" s="167"/>
      <c r="H9" s="177" t="s">
        <v>95</v>
      </c>
      <c r="I9" s="177"/>
      <c r="J9" s="178"/>
      <c r="K9" s="179">
        <v>2015</v>
      </c>
      <c r="L9" s="170"/>
      <c r="M9" s="171"/>
      <c r="N9" s="163"/>
      <c r="O9" s="176"/>
      <c r="P9" s="163"/>
    </row>
    <row r="10" spans="1:16" x14ac:dyDescent="0.2">
      <c r="A10" s="180" t="s">
        <v>115</v>
      </c>
      <c r="B10" s="167"/>
      <c r="C10" s="167"/>
      <c r="D10" s="167"/>
      <c r="E10" s="167"/>
      <c r="F10" s="167"/>
      <c r="G10" s="167"/>
      <c r="H10" s="197"/>
      <c r="I10" s="198"/>
      <c r="J10" s="178" t="s">
        <v>112</v>
      </c>
      <c r="K10" s="201"/>
      <c r="L10" s="170" t="s">
        <v>113</v>
      </c>
      <c r="M10" s="171"/>
      <c r="N10" s="163"/>
      <c r="O10" s="176"/>
      <c r="P10" s="163"/>
    </row>
    <row r="11" spans="1:16" x14ac:dyDescent="0.2">
      <c r="A11" s="167"/>
      <c r="B11" s="167"/>
      <c r="C11" s="167"/>
      <c r="D11" s="167"/>
      <c r="E11" s="167"/>
      <c r="F11" s="167"/>
      <c r="G11" s="167"/>
      <c r="H11" s="199"/>
      <c r="I11" s="200"/>
      <c r="J11" s="178"/>
      <c r="K11" s="202"/>
      <c r="L11" s="170"/>
      <c r="M11" s="171"/>
      <c r="N11" s="163"/>
      <c r="O11" s="176"/>
      <c r="P11" s="163"/>
    </row>
    <row r="12" spans="1:16" x14ac:dyDescent="0.2">
      <c r="A12" s="167"/>
      <c r="B12" s="167"/>
      <c r="C12" s="167"/>
      <c r="D12" s="167"/>
      <c r="E12" s="167"/>
      <c r="F12" s="167"/>
      <c r="G12" s="167"/>
      <c r="H12" s="181"/>
      <c r="I12" s="181"/>
      <c r="J12" s="178"/>
      <c r="K12" s="181"/>
      <c r="L12" s="170"/>
      <c r="M12" s="171"/>
      <c r="N12" s="163"/>
      <c r="O12" s="176"/>
      <c r="P12" s="163"/>
    </row>
    <row r="13" spans="1:16" x14ac:dyDescent="0.2">
      <c r="A13" s="182" t="s">
        <v>98</v>
      </c>
      <c r="B13" s="182"/>
      <c r="C13" s="182"/>
      <c r="D13" s="182"/>
      <c r="E13" s="182"/>
      <c r="F13" s="182"/>
      <c r="G13" s="173"/>
      <c r="H13" s="197"/>
      <c r="I13" s="198"/>
      <c r="J13" s="178" t="s">
        <v>135</v>
      </c>
      <c r="K13" s="201"/>
      <c r="L13" s="170" t="s">
        <v>137</v>
      </c>
      <c r="M13" s="183"/>
      <c r="N13" s="163"/>
      <c r="O13" s="176"/>
      <c r="P13" s="163"/>
    </row>
    <row r="14" spans="1:16" x14ac:dyDescent="0.2">
      <c r="A14" s="182"/>
      <c r="B14" s="182"/>
      <c r="C14" s="182"/>
      <c r="D14" s="182"/>
      <c r="E14" s="182"/>
      <c r="F14" s="182"/>
      <c r="G14" s="173"/>
      <c r="H14" s="199"/>
      <c r="I14" s="200"/>
      <c r="J14" s="178"/>
      <c r="K14" s="202"/>
      <c r="L14" s="170"/>
      <c r="M14" s="172"/>
      <c r="N14" s="161"/>
      <c r="O14" s="172"/>
      <c r="P14" s="163"/>
    </row>
    <row r="15" spans="1:16" x14ac:dyDescent="0.2">
      <c r="A15" s="161"/>
      <c r="B15" s="161"/>
      <c r="C15" s="161"/>
      <c r="D15" s="161"/>
      <c r="E15" s="161"/>
      <c r="F15" s="161"/>
      <c r="G15" s="173"/>
      <c r="H15" s="176"/>
      <c r="I15" s="184"/>
      <c r="J15" s="170"/>
      <c r="K15" s="185"/>
      <c r="L15" s="170"/>
      <c r="M15" s="172"/>
      <c r="N15" s="161"/>
      <c r="O15" s="172"/>
      <c r="P15" s="163"/>
    </row>
    <row r="16" spans="1:16" x14ac:dyDescent="0.2">
      <c r="A16" s="182" t="s">
        <v>145</v>
      </c>
      <c r="B16" s="182"/>
      <c r="C16" s="182"/>
      <c r="D16" s="182"/>
      <c r="E16" s="182"/>
      <c r="F16" s="182"/>
      <c r="G16" s="173"/>
      <c r="H16" s="197"/>
      <c r="I16" s="198"/>
      <c r="J16" s="178" t="s">
        <v>106</v>
      </c>
      <c r="K16" s="201"/>
      <c r="L16" s="170" t="s">
        <v>136</v>
      </c>
      <c r="M16" s="186"/>
      <c r="N16" s="161"/>
      <c r="O16" s="187"/>
      <c r="P16" s="163"/>
    </row>
    <row r="17" spans="1:16" x14ac:dyDescent="0.2">
      <c r="A17" s="182"/>
      <c r="B17" s="182"/>
      <c r="C17" s="182"/>
      <c r="D17" s="182"/>
      <c r="E17" s="182"/>
      <c r="F17" s="182"/>
      <c r="G17" s="173"/>
      <c r="H17" s="199"/>
      <c r="I17" s="200"/>
      <c r="J17" s="178"/>
      <c r="K17" s="202"/>
      <c r="L17" s="170"/>
      <c r="M17" s="161"/>
      <c r="N17" s="163"/>
      <c r="O17" s="188"/>
      <c r="P17" s="163"/>
    </row>
    <row r="18" spans="1:16" x14ac:dyDescent="0.2">
      <c r="A18" s="189"/>
      <c r="B18" s="189"/>
      <c r="C18" s="189"/>
      <c r="D18" s="189"/>
      <c r="E18" s="189"/>
      <c r="F18" s="189"/>
      <c r="G18" s="173"/>
      <c r="H18" s="190"/>
      <c r="I18" s="190"/>
      <c r="J18" s="178"/>
      <c r="K18" s="190"/>
      <c r="L18" s="170"/>
      <c r="M18" s="161"/>
      <c r="N18" s="163"/>
      <c r="O18" s="188"/>
      <c r="P18" s="163"/>
    </row>
    <row r="19" spans="1:16" x14ac:dyDescent="0.2">
      <c r="A19" s="161" t="s">
        <v>138</v>
      </c>
      <c r="B19" s="161"/>
      <c r="C19" s="161"/>
      <c r="D19" s="161"/>
      <c r="E19" s="161"/>
      <c r="F19" s="161"/>
      <c r="G19" s="173"/>
      <c r="H19" s="197"/>
      <c r="I19" s="198"/>
      <c r="J19" s="178" t="s">
        <v>146</v>
      </c>
      <c r="K19" s="203"/>
      <c r="L19" s="191" t="s">
        <v>155</v>
      </c>
      <c r="M19" s="161"/>
      <c r="N19" s="163"/>
      <c r="O19" s="188"/>
      <c r="P19" s="163"/>
    </row>
    <row r="20" spans="1:16" x14ac:dyDescent="0.2">
      <c r="A20" s="161"/>
      <c r="B20" s="161"/>
      <c r="C20" s="161"/>
      <c r="D20" s="161"/>
      <c r="E20" s="161"/>
      <c r="F20" s="161"/>
      <c r="G20" s="173"/>
      <c r="H20" s="199"/>
      <c r="I20" s="200"/>
      <c r="J20" s="178"/>
      <c r="K20" s="204"/>
      <c r="L20" s="191"/>
      <c r="M20" s="161"/>
      <c r="N20" s="163"/>
      <c r="O20" s="188"/>
      <c r="P20" s="163"/>
    </row>
    <row r="21" spans="1:16" x14ac:dyDescent="0.2">
      <c r="A21" s="167"/>
      <c r="B21" s="167"/>
      <c r="C21" s="167"/>
      <c r="D21" s="167"/>
      <c r="E21" s="167"/>
      <c r="F21" s="167"/>
      <c r="G21" s="167"/>
      <c r="H21" s="190"/>
      <c r="I21" s="190"/>
      <c r="J21" s="178"/>
      <c r="K21" s="190"/>
      <c r="L21" s="170"/>
      <c r="M21" s="161"/>
      <c r="N21" s="163"/>
      <c r="O21" s="188"/>
      <c r="P21" s="163"/>
    </row>
    <row r="22" spans="1:16" x14ac:dyDescent="0.2">
      <c r="A22" s="167" t="s">
        <v>139</v>
      </c>
      <c r="B22" s="167"/>
      <c r="C22" s="167"/>
      <c r="D22" s="167"/>
      <c r="E22" s="167"/>
      <c r="F22" s="167"/>
      <c r="G22" s="167"/>
      <c r="H22" s="197"/>
      <c r="I22" s="198"/>
      <c r="J22" s="178" t="s">
        <v>147</v>
      </c>
      <c r="K22" s="201"/>
      <c r="L22" s="170" t="s">
        <v>154</v>
      </c>
      <c r="M22" s="161"/>
      <c r="N22" s="163"/>
      <c r="O22" s="188"/>
      <c r="P22" s="163"/>
    </row>
    <row r="23" spans="1:16" x14ac:dyDescent="0.2">
      <c r="A23" s="167"/>
      <c r="B23" s="167"/>
      <c r="C23" s="167"/>
      <c r="D23" s="167"/>
      <c r="E23" s="167"/>
      <c r="F23" s="167"/>
      <c r="G23" s="167"/>
      <c r="H23" s="199"/>
      <c r="I23" s="200"/>
      <c r="J23" s="178"/>
      <c r="K23" s="202"/>
      <c r="L23" s="170"/>
      <c r="M23" s="161"/>
      <c r="N23" s="163"/>
      <c r="O23" s="188"/>
      <c r="P23" s="163"/>
    </row>
    <row r="24" spans="1:16" x14ac:dyDescent="0.2">
      <c r="A24" s="167"/>
      <c r="B24" s="167"/>
      <c r="C24" s="167"/>
      <c r="D24" s="167"/>
      <c r="E24" s="167"/>
      <c r="F24" s="167"/>
      <c r="G24" s="167"/>
      <c r="H24" s="190"/>
      <c r="I24" s="190"/>
      <c r="J24" s="178"/>
      <c r="K24" s="190"/>
      <c r="L24" s="170"/>
      <c r="M24" s="161"/>
      <c r="N24" s="163"/>
      <c r="O24" s="188"/>
      <c r="P24" s="163"/>
    </row>
    <row r="25" spans="1:16" x14ac:dyDescent="0.2">
      <c r="A25" s="182" t="s">
        <v>140</v>
      </c>
      <c r="B25" s="182"/>
      <c r="C25" s="182"/>
      <c r="D25" s="182"/>
      <c r="E25" s="182"/>
      <c r="F25" s="182"/>
      <c r="G25" s="173"/>
      <c r="H25" s="197"/>
      <c r="I25" s="198"/>
      <c r="J25" s="178" t="s">
        <v>148</v>
      </c>
      <c r="K25" s="201"/>
      <c r="L25" s="170" t="s">
        <v>153</v>
      </c>
      <c r="M25" s="161"/>
      <c r="N25" s="163"/>
      <c r="O25" s="188"/>
      <c r="P25" s="163"/>
    </row>
    <row r="26" spans="1:16" x14ac:dyDescent="0.2">
      <c r="A26" s="182"/>
      <c r="B26" s="182"/>
      <c r="C26" s="182"/>
      <c r="D26" s="182"/>
      <c r="E26" s="182"/>
      <c r="F26" s="182"/>
      <c r="G26" s="173"/>
      <c r="H26" s="199"/>
      <c r="I26" s="200"/>
      <c r="J26" s="178"/>
      <c r="K26" s="202"/>
      <c r="L26" s="170"/>
      <c r="M26" s="161"/>
      <c r="N26" s="163"/>
      <c r="O26" s="188"/>
      <c r="P26" s="163"/>
    </row>
    <row r="27" spans="1:16" x14ac:dyDescent="0.2">
      <c r="A27" s="167"/>
      <c r="B27" s="167"/>
      <c r="C27" s="167"/>
      <c r="D27" s="167"/>
      <c r="E27" s="167"/>
      <c r="F27" s="167"/>
      <c r="G27" s="167"/>
      <c r="H27" s="190"/>
      <c r="I27" s="190"/>
      <c r="J27" s="178"/>
      <c r="K27" s="190"/>
      <c r="L27" s="170"/>
      <c r="M27" s="161"/>
      <c r="N27" s="163"/>
      <c r="O27" s="188"/>
      <c r="P27" s="163"/>
    </row>
    <row r="28" spans="1:16" x14ac:dyDescent="0.2">
      <c r="A28" s="192" t="s">
        <v>141</v>
      </c>
      <c r="B28" s="192"/>
      <c r="C28" s="192"/>
      <c r="D28" s="192"/>
      <c r="E28" s="192"/>
      <c r="F28" s="192"/>
      <c r="G28" s="192"/>
      <c r="H28" s="205">
        <f>H10+H13+H16+H19+H22+H25</f>
        <v>0</v>
      </c>
      <c r="I28" s="206"/>
      <c r="J28" s="178" t="s">
        <v>149</v>
      </c>
      <c r="K28" s="209">
        <f>K10+K13+K16+K19+K22+K25</f>
        <v>0</v>
      </c>
      <c r="L28" s="170" t="s">
        <v>152</v>
      </c>
    </row>
    <row r="29" spans="1:16" x14ac:dyDescent="0.2">
      <c r="A29" s="192"/>
      <c r="B29" s="192"/>
      <c r="C29" s="192"/>
      <c r="D29" s="192"/>
      <c r="E29" s="192"/>
      <c r="F29" s="192"/>
      <c r="G29" s="192"/>
      <c r="H29" s="207"/>
      <c r="I29" s="208"/>
      <c r="J29" s="178"/>
      <c r="K29" s="210"/>
    </row>
    <row r="30" spans="1:16" x14ac:dyDescent="0.2">
      <c r="A30" s="161"/>
      <c r="B30" s="161"/>
      <c r="C30" s="161"/>
      <c r="D30" s="161"/>
      <c r="E30" s="161"/>
      <c r="F30" s="161"/>
      <c r="G30" s="161"/>
      <c r="H30" s="161"/>
      <c r="I30" s="161"/>
      <c r="J30" s="170"/>
      <c r="K30" s="161"/>
      <c r="L30" s="170"/>
    </row>
    <row r="31" spans="1:16" x14ac:dyDescent="0.2">
      <c r="A31" s="193" t="s">
        <v>142</v>
      </c>
      <c r="B31" s="161"/>
      <c r="C31" s="161"/>
      <c r="D31" s="161"/>
      <c r="E31" s="161"/>
      <c r="F31" s="161"/>
      <c r="G31" s="161"/>
      <c r="H31" s="211">
        <f>IF(H28&gt;=Data!B8,Data!C8,IF(H28&gt;=Data!B7,Data!C7,IF(H28&gt;=Data!B6,Data!C6,IF(H28&gt;=Data!B5,Data!C5,IF(H28&gt;=Data!B4,Data!C4,IF(H28&gt;=Data!B3,Data!C3,IF(H28&gt;0,Data!C2,)))))))</f>
        <v>0</v>
      </c>
      <c r="I31" s="212"/>
      <c r="J31" s="170" t="s">
        <v>150</v>
      </c>
      <c r="L31" s="157"/>
    </row>
    <row r="32" spans="1:16" x14ac:dyDescent="0.2">
      <c r="A32" s="161"/>
      <c r="B32" s="161"/>
      <c r="C32" s="161"/>
      <c r="D32" s="161"/>
      <c r="E32" s="161"/>
      <c r="F32" s="161"/>
      <c r="G32" s="173"/>
      <c r="H32" s="213"/>
      <c r="I32" s="214"/>
      <c r="J32" s="170"/>
      <c r="L32" s="157"/>
    </row>
    <row r="33" spans="1:12" x14ac:dyDescent="0.2">
      <c r="A33" s="161"/>
      <c r="B33" s="161"/>
      <c r="C33" s="161"/>
      <c r="D33" s="161"/>
      <c r="E33" s="161"/>
      <c r="F33" s="161"/>
      <c r="G33" s="194"/>
      <c r="H33" s="194"/>
      <c r="I33" s="194"/>
      <c r="J33" s="195"/>
      <c r="K33" s="196"/>
      <c r="L33" s="191"/>
    </row>
    <row r="34" spans="1:12" x14ac:dyDescent="0.2">
      <c r="A34" s="193" t="s">
        <v>239</v>
      </c>
      <c r="B34" s="161"/>
      <c r="C34" s="161"/>
      <c r="D34" s="161"/>
      <c r="E34" s="161"/>
      <c r="F34" s="161"/>
      <c r="G34" s="194"/>
      <c r="H34" s="194"/>
      <c r="I34" s="194"/>
      <c r="J34" s="170"/>
      <c r="K34" s="215"/>
      <c r="L34" s="191" t="s">
        <v>151</v>
      </c>
    </row>
    <row r="35" spans="1:12" x14ac:dyDescent="0.2">
      <c r="A35" s="193" t="s">
        <v>240</v>
      </c>
      <c r="B35" s="161"/>
      <c r="C35" s="161"/>
      <c r="D35" s="161"/>
      <c r="E35" s="161"/>
      <c r="F35" s="161"/>
      <c r="G35" s="161"/>
      <c r="H35" s="161"/>
      <c r="I35" s="161"/>
      <c r="J35" s="170"/>
      <c r="K35" s="216"/>
      <c r="L35" s="191"/>
    </row>
  </sheetData>
  <sheetProtection sheet="1" objects="1" scenarios="1" formatCells="0"/>
  <mergeCells count="22">
    <mergeCell ref="A4:L4"/>
    <mergeCell ref="I6:I7"/>
    <mergeCell ref="H9:I9"/>
    <mergeCell ref="H10:I11"/>
    <mergeCell ref="K10:K11"/>
    <mergeCell ref="A25:F26"/>
    <mergeCell ref="H25:I26"/>
    <mergeCell ref="K25:K26"/>
    <mergeCell ref="K19:K20"/>
    <mergeCell ref="A13:F14"/>
    <mergeCell ref="H13:I14"/>
    <mergeCell ref="K13:K14"/>
    <mergeCell ref="A16:F17"/>
    <mergeCell ref="H16:I17"/>
    <mergeCell ref="K16:K17"/>
    <mergeCell ref="H28:I29"/>
    <mergeCell ref="K28:K29"/>
    <mergeCell ref="H31:I32"/>
    <mergeCell ref="K34:K35"/>
    <mergeCell ref="H19:I20"/>
    <mergeCell ref="H22:I23"/>
    <mergeCell ref="K22:K23"/>
  </mergeCells>
  <pageMargins left="0.70866141732283472" right="0.70866141732283472" top="0.74803149606299213" bottom="0.74803149606299213" header="0.31496062992125984" footer="0.31496062992125984"/>
  <pageSetup paperSize="9"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view="pageLayout" topLeftCell="A4" zoomScale="80" zoomScaleNormal="100" zoomScalePageLayoutView="80" workbookViewId="0">
      <selection activeCell="J38" activeCellId="35" sqref="D10:D11 F10:F11 H10:H11 K11 J10:J11 D13:D14 D16:D18 D20:D21 F20:F21 F16:F17 F13:F14 H13:H14 J13:J14 H16:H17 J16:J17 H20:H21 J20:J21 J23:J24 D38:D39 D41:D42 D44 D44:D47 D49:D50 F49:F50 F44:F45 F41:F42 F38:F39 H38:H39 H41:H42 H44:H45 H49:H50 J52:J53 J49:J50 J44:J45 J41:J42 J38:J39"/>
    </sheetView>
  </sheetViews>
  <sheetFormatPr defaultColWidth="6.85546875" defaultRowHeight="11.25" x14ac:dyDescent="0.2"/>
  <cols>
    <col min="1" max="3" width="6.85546875" style="39"/>
    <col min="4" max="4" width="8.85546875" style="39" customWidth="1"/>
    <col min="5" max="5" width="4.7109375" style="39" customWidth="1"/>
    <col min="6" max="6" width="13.5703125" style="39" customWidth="1"/>
    <col min="7" max="7" width="4.7109375" style="39" customWidth="1"/>
    <col min="8" max="8" width="13.5703125" style="39" customWidth="1"/>
    <col min="9" max="9" width="4.7109375" style="39" customWidth="1"/>
    <col min="10" max="10" width="13.5703125" style="39" customWidth="1"/>
    <col min="11" max="11" width="4.7109375" style="39" customWidth="1"/>
    <col min="12" max="12" width="5.42578125" style="24" customWidth="1"/>
    <col min="13" max="16384" width="6.85546875" style="39"/>
  </cols>
  <sheetData>
    <row r="1" spans="1:12" ht="22.5" customHeight="1" x14ac:dyDescent="0.2"/>
    <row r="2" spans="1:12" ht="22.5" customHeight="1" x14ac:dyDescent="0.2">
      <c r="A2" s="96" t="s">
        <v>230</v>
      </c>
      <c r="B2" s="96"/>
      <c r="C2" s="96"/>
      <c r="D2" s="96"/>
      <c r="E2" s="96"/>
      <c r="F2" s="96"/>
      <c r="G2" s="96"/>
      <c r="H2" s="96"/>
      <c r="I2" s="96"/>
      <c r="J2" s="96"/>
      <c r="K2" s="96"/>
      <c r="L2" s="21"/>
    </row>
    <row r="5" spans="1:12" ht="12.75" x14ac:dyDescent="0.2">
      <c r="A5" s="105" t="s">
        <v>227</v>
      </c>
    </row>
    <row r="7" spans="1:12" ht="11.25" customHeight="1" x14ac:dyDescent="0.2">
      <c r="A7" s="40"/>
      <c r="B7" s="42"/>
      <c r="C7" s="41"/>
      <c r="D7" s="75"/>
      <c r="E7" s="44"/>
      <c r="F7" s="49"/>
      <c r="G7" s="49"/>
      <c r="H7" s="49" t="s">
        <v>61</v>
      </c>
      <c r="I7" s="49"/>
      <c r="J7" s="100" t="s">
        <v>62</v>
      </c>
      <c r="K7" s="100"/>
    </row>
    <row r="8" spans="1:12" x14ac:dyDescent="0.2">
      <c r="A8" s="40"/>
      <c r="B8" s="42"/>
      <c r="C8" s="41"/>
      <c r="D8" s="44" t="s">
        <v>63</v>
      </c>
      <c r="E8" s="44"/>
      <c r="F8" s="49" t="s">
        <v>64</v>
      </c>
      <c r="G8" s="49"/>
      <c r="H8" s="49" t="s">
        <v>65</v>
      </c>
      <c r="I8" s="49"/>
      <c r="J8" s="100"/>
      <c r="K8" s="100"/>
    </row>
    <row r="9" spans="1:12" x14ac:dyDescent="0.2">
      <c r="A9" s="41"/>
      <c r="B9" s="41"/>
      <c r="C9" s="41"/>
      <c r="D9" s="41"/>
      <c r="E9" s="44"/>
      <c r="F9" s="44"/>
      <c r="G9" s="49"/>
      <c r="H9" s="41"/>
      <c r="I9" s="41"/>
      <c r="J9" s="46"/>
      <c r="K9" s="58"/>
    </row>
    <row r="10" spans="1:12" x14ac:dyDescent="0.2">
      <c r="A10" s="41" t="s">
        <v>66</v>
      </c>
      <c r="B10" s="41"/>
      <c r="C10" s="41"/>
      <c r="D10" s="217">
        <f>IF('Page 1'!I57="P",,IF('Page 5'!I6="P",'Page 5'!H31,IF('Page 4'!H48&gt;=Data!B8,Data!C8,IF('Page 4'!H48&gt;=Data!B7,Data!C7,IF('Page 4'!H48&gt;=Data!B6,Data!C6,IF('Page 4'!H48&gt;=Data!B5,Data!C5,IF('Page 4'!H48&gt;=Data!B4,Data!C4,IF('Page 4'!H48&gt;=Data!B3,Data!C3,IF('Page 4'!H48&gt;0,Data!C2)))))))))</f>
        <v>0</v>
      </c>
      <c r="E10" s="54">
        <v>41</v>
      </c>
      <c r="F10" s="219">
        <f>IF('Page 5'!I6="P",ROUNDDOWN('Page 5'!H10*D10,2),ROUNDDOWN('Page 4'!H56*D10,2))</f>
        <v>0</v>
      </c>
      <c r="G10" s="54">
        <v>45</v>
      </c>
      <c r="H10" s="221"/>
      <c r="I10" s="54">
        <v>49</v>
      </c>
      <c r="J10" s="224">
        <f>F10-H10</f>
        <v>0</v>
      </c>
      <c r="K10" s="54">
        <v>53</v>
      </c>
    </row>
    <row r="11" spans="1:12" x14ac:dyDescent="0.2">
      <c r="A11" s="41" t="s">
        <v>67</v>
      </c>
      <c r="B11" s="41"/>
      <c r="C11" s="41"/>
      <c r="D11" s="218"/>
      <c r="E11" s="54"/>
      <c r="F11" s="220"/>
      <c r="G11" s="55"/>
      <c r="H11" s="222"/>
      <c r="I11" s="55"/>
      <c r="J11" s="220"/>
      <c r="K11" s="223"/>
    </row>
    <row r="12" spans="1:12" x14ac:dyDescent="0.2">
      <c r="A12" s="41"/>
      <c r="B12" s="41"/>
      <c r="C12" s="41"/>
      <c r="D12" s="52"/>
      <c r="E12" s="54"/>
      <c r="F12" s="51"/>
      <c r="G12" s="55"/>
      <c r="H12" s="48"/>
      <c r="I12" s="55"/>
      <c r="J12" s="48"/>
      <c r="K12" s="54"/>
    </row>
    <row r="13" spans="1:12" x14ac:dyDescent="0.2">
      <c r="A13" s="41" t="s">
        <v>68</v>
      </c>
      <c r="B13" s="41"/>
      <c r="C13" s="41"/>
      <c r="D13" s="225">
        <v>0</v>
      </c>
      <c r="E13" s="54">
        <v>42</v>
      </c>
      <c r="F13" s="219">
        <f>IF('Page 5'!I6="P",ROUNDDOWN('Page 5'!H10*D13,2),ROUNDDOWN('Page 4'!H56*D13,2))</f>
        <v>0</v>
      </c>
      <c r="G13" s="54">
        <v>46</v>
      </c>
      <c r="H13" s="221"/>
      <c r="I13" s="54">
        <v>50</v>
      </c>
      <c r="J13" s="224">
        <f>F13-H13</f>
        <v>0</v>
      </c>
      <c r="K13" s="54">
        <v>54</v>
      </c>
    </row>
    <row r="14" spans="1:12" x14ac:dyDescent="0.2">
      <c r="A14" s="41" t="s">
        <v>67</v>
      </c>
      <c r="B14" s="41"/>
      <c r="C14" s="41"/>
      <c r="D14" s="226"/>
      <c r="E14" s="54"/>
      <c r="F14" s="220"/>
      <c r="G14" s="55"/>
      <c r="H14" s="222"/>
      <c r="I14" s="55"/>
      <c r="J14" s="220"/>
      <c r="K14" s="54"/>
    </row>
    <row r="15" spans="1:12" x14ac:dyDescent="0.2">
      <c r="A15" s="41"/>
      <c r="B15" s="41"/>
      <c r="C15" s="41"/>
      <c r="D15" s="43"/>
      <c r="E15" s="54"/>
      <c r="F15" s="51"/>
      <c r="G15" s="55"/>
      <c r="H15" s="48"/>
      <c r="I15" s="55"/>
      <c r="J15" s="48"/>
      <c r="K15" s="54"/>
    </row>
    <row r="16" spans="1:12" x14ac:dyDescent="0.2">
      <c r="A16" s="41" t="s">
        <v>69</v>
      </c>
      <c r="B16" s="41"/>
      <c r="C16" s="41"/>
      <c r="D16" s="227">
        <v>0</v>
      </c>
      <c r="E16" s="54" t="s">
        <v>156</v>
      </c>
      <c r="F16" s="224">
        <f>ROUNDDOWN('Page 4'!H56*D16+D17+D18,2)</f>
        <v>0</v>
      </c>
      <c r="G16" s="54">
        <v>47</v>
      </c>
      <c r="H16" s="221"/>
      <c r="I16" s="54">
        <v>51</v>
      </c>
      <c r="J16" s="224">
        <f>F16-H16</f>
        <v>0</v>
      </c>
      <c r="K16" s="54">
        <v>55</v>
      </c>
    </row>
    <row r="17" spans="1:11" x14ac:dyDescent="0.2">
      <c r="A17" s="41" t="s">
        <v>70</v>
      </c>
      <c r="B17" s="41"/>
      <c r="C17" s="41"/>
      <c r="D17" s="228">
        <v>0</v>
      </c>
      <c r="E17" s="54" t="s">
        <v>157</v>
      </c>
      <c r="F17" s="220"/>
      <c r="G17" s="55"/>
      <c r="H17" s="222"/>
      <c r="I17" s="55"/>
      <c r="J17" s="220"/>
      <c r="K17" s="54"/>
    </row>
    <row r="18" spans="1:11" x14ac:dyDescent="0.2">
      <c r="A18" s="41" t="s">
        <v>71</v>
      </c>
      <c r="B18" s="41"/>
      <c r="C18" s="41"/>
      <c r="D18" s="228">
        <v>0</v>
      </c>
      <c r="E18" s="54" t="s">
        <v>158</v>
      </c>
      <c r="F18" s="51"/>
      <c r="G18" s="55"/>
      <c r="H18" s="48"/>
      <c r="I18" s="55"/>
      <c r="J18" s="48"/>
      <c r="K18" s="54"/>
    </row>
    <row r="19" spans="1:11" x14ac:dyDescent="0.2">
      <c r="A19" s="41"/>
      <c r="B19" s="41"/>
      <c r="C19" s="41"/>
      <c r="D19" s="43"/>
      <c r="E19" s="54"/>
      <c r="F19" s="51"/>
      <c r="G19" s="55"/>
      <c r="H19" s="48"/>
      <c r="I19" s="55"/>
      <c r="J19" s="48"/>
      <c r="K19" s="54"/>
    </row>
    <row r="20" spans="1:11" x14ac:dyDescent="0.2">
      <c r="A20" s="41" t="s">
        <v>72</v>
      </c>
      <c r="B20" s="41"/>
      <c r="C20" s="41"/>
      <c r="D20" s="229">
        <f>IF('Page 1'!I57="P",,Data!D2)</f>
        <v>0.14380000000000001</v>
      </c>
      <c r="E20" s="54">
        <v>44</v>
      </c>
      <c r="F20" s="219">
        <f>IF('Page 5'!I6="P",ROUNDDOWN('Page 5'!H10*D20,2),ROUNDDOWN('Page 4'!H56*D20,2))</f>
        <v>0</v>
      </c>
      <c r="G20" s="54">
        <v>48</v>
      </c>
      <c r="H20" s="221"/>
      <c r="I20" s="54">
        <v>52</v>
      </c>
      <c r="J20" s="224">
        <f>F20-H20</f>
        <v>0</v>
      </c>
      <c r="K20" s="54">
        <v>56</v>
      </c>
    </row>
    <row r="21" spans="1:11" x14ac:dyDescent="0.2">
      <c r="A21" s="41" t="s">
        <v>73</v>
      </c>
      <c r="B21" s="41"/>
      <c r="C21" s="41"/>
      <c r="D21" s="218"/>
      <c r="E21" s="44"/>
      <c r="F21" s="230"/>
      <c r="G21" s="56"/>
      <c r="H21" s="222"/>
      <c r="I21" s="56"/>
      <c r="J21" s="220"/>
      <c r="K21" s="54"/>
    </row>
    <row r="22" spans="1:11" x14ac:dyDescent="0.2">
      <c r="A22" s="41"/>
      <c r="B22" s="41"/>
      <c r="C22" s="41"/>
      <c r="D22" s="41"/>
      <c r="E22" s="44"/>
      <c r="F22" s="50"/>
      <c r="G22" s="47"/>
      <c r="H22" s="53"/>
      <c r="I22" s="53"/>
      <c r="J22" s="53"/>
      <c r="K22" s="54"/>
    </row>
    <row r="23" spans="1:11" x14ac:dyDescent="0.2">
      <c r="A23" s="41" t="s">
        <v>74</v>
      </c>
      <c r="B23" s="41"/>
      <c r="C23" s="41"/>
      <c r="D23" s="41"/>
      <c r="E23" s="44"/>
      <c r="F23" s="50"/>
      <c r="G23" s="47"/>
      <c r="H23" s="50"/>
      <c r="I23" s="53"/>
      <c r="J23" s="224">
        <f>J10+J13+J16+J20</f>
        <v>0</v>
      </c>
      <c r="K23" s="54">
        <v>57</v>
      </c>
    </row>
    <row r="24" spans="1:11" x14ac:dyDescent="0.2">
      <c r="A24" s="41"/>
      <c r="B24" s="41"/>
      <c r="C24" s="41"/>
      <c r="D24" s="41"/>
      <c r="E24" s="44"/>
      <c r="F24" s="50"/>
      <c r="G24" s="47"/>
      <c r="H24" s="53"/>
      <c r="I24" s="53"/>
      <c r="J24" s="220"/>
      <c r="K24" s="54"/>
    </row>
    <row r="26" spans="1:11" x14ac:dyDescent="0.2">
      <c r="A26" s="28" t="s">
        <v>169</v>
      </c>
    </row>
    <row r="27" spans="1:11" ht="22.5" customHeight="1" x14ac:dyDescent="0.2">
      <c r="A27" s="99" t="s">
        <v>202</v>
      </c>
      <c r="B27" s="99"/>
      <c r="C27" s="99"/>
      <c r="D27" s="99"/>
      <c r="E27" s="99"/>
      <c r="F27" s="99"/>
      <c r="G27" s="99"/>
      <c r="H27" s="99"/>
      <c r="I27" s="99"/>
      <c r="J27" s="99"/>
      <c r="K27" s="99"/>
    </row>
    <row r="29" spans="1:11" x14ac:dyDescent="0.2">
      <c r="A29" s="39" t="s">
        <v>170</v>
      </c>
    </row>
    <row r="30" spans="1:11" x14ac:dyDescent="0.2">
      <c r="A30" s="39" t="s">
        <v>171</v>
      </c>
    </row>
    <row r="33" spans="1:11" ht="12.75" x14ac:dyDescent="0.2">
      <c r="A33" s="105" t="s">
        <v>228</v>
      </c>
    </row>
    <row r="35" spans="1:11" x14ac:dyDescent="0.2">
      <c r="A35" s="40"/>
      <c r="B35" s="42"/>
      <c r="C35" s="41"/>
      <c r="D35" s="46"/>
      <c r="E35" s="44"/>
      <c r="F35" s="49"/>
      <c r="G35" s="49"/>
      <c r="H35" s="49" t="s">
        <v>61</v>
      </c>
      <c r="I35" s="49"/>
      <c r="J35" s="100" t="s">
        <v>62</v>
      </c>
      <c r="K35" s="100"/>
    </row>
    <row r="36" spans="1:11" x14ac:dyDescent="0.2">
      <c r="A36" s="40"/>
      <c r="B36" s="42"/>
      <c r="C36" s="41"/>
      <c r="D36" s="44" t="s">
        <v>63</v>
      </c>
      <c r="E36" s="44"/>
      <c r="F36" s="49" t="s">
        <v>64</v>
      </c>
      <c r="G36" s="49"/>
      <c r="H36" s="49" t="s">
        <v>65</v>
      </c>
      <c r="I36" s="49"/>
      <c r="J36" s="100"/>
      <c r="K36" s="100"/>
    </row>
    <row r="37" spans="1:11" x14ac:dyDescent="0.2">
      <c r="A37" s="41"/>
      <c r="B37" s="41"/>
      <c r="C37" s="41"/>
      <c r="D37" s="41"/>
      <c r="E37" s="44"/>
      <c r="F37" s="44"/>
      <c r="G37" s="49"/>
      <c r="H37" s="41"/>
      <c r="I37" s="41"/>
      <c r="J37" s="46"/>
      <c r="K37" s="58"/>
    </row>
    <row r="38" spans="1:11" x14ac:dyDescent="0.2">
      <c r="A38" s="41" t="s">
        <v>66</v>
      </c>
      <c r="B38" s="41"/>
      <c r="C38" s="41"/>
      <c r="D38" s="217">
        <f>IF('Page 1'!I57="P",,IF('Page 4'!I24="P",'Page 6'!D10,'Page 5'!K34))</f>
        <v>0</v>
      </c>
      <c r="E38" s="54">
        <v>58</v>
      </c>
      <c r="F38" s="219">
        <f>IF('Page 5'!I6="P",ROUNDDOWN('Page 5'!K10*D38,2),ROUNDDOWN('Page 4'!K56*D38,2))</f>
        <v>0</v>
      </c>
      <c r="G38" s="54">
        <v>62</v>
      </c>
      <c r="H38" s="221"/>
      <c r="I38" s="54">
        <v>66</v>
      </c>
      <c r="J38" s="224">
        <f>F38-H38</f>
        <v>0</v>
      </c>
      <c r="K38" s="54">
        <v>70</v>
      </c>
    </row>
    <row r="39" spans="1:11" x14ac:dyDescent="0.2">
      <c r="A39" s="41" t="s">
        <v>67</v>
      </c>
      <c r="B39" s="41"/>
      <c r="C39" s="41"/>
      <c r="D39" s="218"/>
      <c r="E39" s="54"/>
      <c r="F39" s="220"/>
      <c r="G39" s="55"/>
      <c r="H39" s="222"/>
      <c r="I39" s="55"/>
      <c r="J39" s="220"/>
      <c r="K39" s="54"/>
    </row>
    <row r="40" spans="1:11" x14ac:dyDescent="0.2">
      <c r="A40" s="41"/>
      <c r="B40" s="41"/>
      <c r="C40" s="41"/>
      <c r="D40" s="52"/>
      <c r="E40" s="54"/>
      <c r="F40" s="51"/>
      <c r="G40" s="55"/>
      <c r="H40" s="48"/>
      <c r="I40" s="55"/>
      <c r="J40" s="48"/>
      <c r="K40" s="54"/>
    </row>
    <row r="41" spans="1:11" x14ac:dyDescent="0.2">
      <c r="A41" s="41" t="s">
        <v>68</v>
      </c>
      <c r="B41" s="41"/>
      <c r="C41" s="41"/>
      <c r="D41" s="225">
        <f>D13</f>
        <v>0</v>
      </c>
      <c r="E41" s="54">
        <v>59</v>
      </c>
      <c r="F41" s="219">
        <f>IF('Page 5'!I6="P",ROUNDDOWN('Page 5'!K10*D41,2),ROUNDDOWN('Page 4'!K56*D41,2))</f>
        <v>0</v>
      </c>
      <c r="G41" s="54">
        <v>63</v>
      </c>
      <c r="H41" s="221"/>
      <c r="I41" s="54">
        <v>67</v>
      </c>
      <c r="J41" s="224">
        <f>F41-H41</f>
        <v>0</v>
      </c>
      <c r="K41" s="54">
        <v>71</v>
      </c>
    </row>
    <row r="42" spans="1:11" x14ac:dyDescent="0.2">
      <c r="A42" s="41" t="s">
        <v>67</v>
      </c>
      <c r="B42" s="41"/>
      <c r="C42" s="41"/>
      <c r="D42" s="226"/>
      <c r="E42" s="54"/>
      <c r="F42" s="220"/>
      <c r="G42" s="55"/>
      <c r="H42" s="222"/>
      <c r="I42" s="55"/>
      <c r="J42" s="220"/>
      <c r="K42" s="54"/>
    </row>
    <row r="43" spans="1:11" x14ac:dyDescent="0.2">
      <c r="A43" s="41"/>
      <c r="B43" s="41"/>
      <c r="C43" s="41"/>
      <c r="D43" s="43"/>
      <c r="E43" s="54"/>
      <c r="F43" s="51"/>
      <c r="G43" s="55"/>
      <c r="H43" s="48"/>
      <c r="I43" s="55"/>
      <c r="J43" s="48"/>
      <c r="K43" s="54"/>
    </row>
    <row r="44" spans="1:11" x14ac:dyDescent="0.2">
      <c r="A44" s="41" t="s">
        <v>69</v>
      </c>
      <c r="B44" s="41"/>
      <c r="C44" s="41"/>
      <c r="D44" s="227">
        <v>0</v>
      </c>
      <c r="E44" s="54" t="s">
        <v>159</v>
      </c>
      <c r="F44" s="224">
        <f>ROUNDDOWN('Page 4'!K56*D44+D45+D46,2)</f>
        <v>0</v>
      </c>
      <c r="G44" s="54">
        <v>64</v>
      </c>
      <c r="H44" s="221"/>
      <c r="I44" s="54">
        <v>68</v>
      </c>
      <c r="J44" s="224">
        <f>F44-H44</f>
        <v>0</v>
      </c>
      <c r="K44" s="54">
        <v>72</v>
      </c>
    </row>
    <row r="45" spans="1:11" x14ac:dyDescent="0.2">
      <c r="A45" s="41" t="s">
        <v>70</v>
      </c>
      <c r="B45" s="41"/>
      <c r="C45" s="41"/>
      <c r="D45" s="228">
        <v>0</v>
      </c>
      <c r="E45" s="54" t="s">
        <v>160</v>
      </c>
      <c r="F45" s="220"/>
      <c r="G45" s="55"/>
      <c r="H45" s="222"/>
      <c r="I45" s="55"/>
      <c r="J45" s="220"/>
      <c r="K45" s="54"/>
    </row>
    <row r="46" spans="1:11" x14ac:dyDescent="0.2">
      <c r="A46" s="41" t="s">
        <v>71</v>
      </c>
      <c r="B46" s="41"/>
      <c r="C46" s="41"/>
      <c r="D46" s="228">
        <v>0</v>
      </c>
      <c r="E46" s="54" t="s">
        <v>161</v>
      </c>
      <c r="F46" s="51"/>
      <c r="G46" s="55"/>
      <c r="H46" s="48"/>
      <c r="I46" s="55"/>
      <c r="J46" s="48"/>
      <c r="K46" s="54"/>
    </row>
    <row r="47" spans="1:11" x14ac:dyDescent="0.2">
      <c r="A47" s="41" t="s">
        <v>103</v>
      </c>
      <c r="B47" s="41"/>
      <c r="C47" s="41"/>
      <c r="D47" s="228">
        <v>0</v>
      </c>
      <c r="E47" s="54" t="s">
        <v>162</v>
      </c>
      <c r="F47" s="51"/>
      <c r="G47" s="55"/>
      <c r="H47" s="48"/>
      <c r="I47" s="55"/>
      <c r="J47" s="48"/>
      <c r="K47" s="54"/>
    </row>
    <row r="48" spans="1:11" x14ac:dyDescent="0.2">
      <c r="A48" s="41"/>
      <c r="B48" s="41"/>
      <c r="C48" s="41"/>
      <c r="D48" s="43"/>
      <c r="E48" s="54"/>
      <c r="F48" s="51"/>
      <c r="G48" s="55"/>
      <c r="H48" s="48"/>
      <c r="I48" s="55"/>
      <c r="J48" s="48"/>
      <c r="K48" s="54"/>
    </row>
    <row r="49" spans="1:11" x14ac:dyDescent="0.2">
      <c r="A49" s="41" t="s">
        <v>72</v>
      </c>
      <c r="B49" s="41"/>
      <c r="C49" s="41"/>
      <c r="D49" s="229">
        <f>D20</f>
        <v>0.14380000000000001</v>
      </c>
      <c r="E49" s="54">
        <v>61</v>
      </c>
      <c r="F49" s="224">
        <f>IF('Page 5'!I6="P",ROUNDDOWN('Page 5'!K10*D49,2),ROUNDDOWN('Page 4'!K56*D49,2))</f>
        <v>0</v>
      </c>
      <c r="G49" s="54">
        <v>65</v>
      </c>
      <c r="H49" s="221"/>
      <c r="I49" s="54">
        <v>69</v>
      </c>
      <c r="J49" s="224">
        <f>F49-H49</f>
        <v>0</v>
      </c>
      <c r="K49" s="54">
        <v>73</v>
      </c>
    </row>
    <row r="50" spans="1:11" x14ac:dyDescent="0.2">
      <c r="A50" s="41" t="s">
        <v>73</v>
      </c>
      <c r="B50" s="41"/>
      <c r="C50" s="41"/>
      <c r="D50" s="218"/>
      <c r="E50" s="44"/>
      <c r="F50" s="220"/>
      <c r="G50" s="56"/>
      <c r="H50" s="222"/>
      <c r="I50" s="56"/>
      <c r="J50" s="220"/>
      <c r="K50" s="54"/>
    </row>
    <row r="51" spans="1:11" x14ac:dyDescent="0.2">
      <c r="A51" s="41"/>
      <c r="B51" s="41"/>
      <c r="C51" s="41"/>
      <c r="D51" s="41"/>
      <c r="E51" s="44"/>
      <c r="F51" s="50"/>
      <c r="G51" s="47"/>
      <c r="H51" s="53"/>
      <c r="I51" s="53"/>
      <c r="J51" s="53"/>
      <c r="K51" s="54"/>
    </row>
    <row r="52" spans="1:11" x14ac:dyDescent="0.2">
      <c r="A52" s="41" t="s">
        <v>74</v>
      </c>
      <c r="B52" s="41"/>
      <c r="C52" s="41"/>
      <c r="D52" s="41"/>
      <c r="E52" s="44"/>
      <c r="F52" s="50"/>
      <c r="G52" s="47"/>
      <c r="H52" s="50"/>
      <c r="I52" s="53"/>
      <c r="J52" s="224">
        <f>J38+J41+J44+J49</f>
        <v>0</v>
      </c>
      <c r="K52" s="54">
        <v>74</v>
      </c>
    </row>
    <row r="53" spans="1:11" x14ac:dyDescent="0.2">
      <c r="A53" s="41"/>
      <c r="B53" s="41"/>
      <c r="C53" s="41"/>
      <c r="D53" s="41"/>
      <c r="E53" s="44"/>
      <c r="F53" s="50"/>
      <c r="G53" s="47"/>
      <c r="H53" s="53"/>
      <c r="I53" s="53"/>
      <c r="J53" s="220"/>
      <c r="K53" s="54"/>
    </row>
    <row r="55" spans="1:11" x14ac:dyDescent="0.2">
      <c r="A55" s="28" t="s">
        <v>172</v>
      </c>
    </row>
    <row r="56" spans="1:11" ht="22.5" customHeight="1" x14ac:dyDescent="0.2">
      <c r="A56" s="99" t="s">
        <v>203</v>
      </c>
      <c r="B56" s="99"/>
      <c r="C56" s="99"/>
      <c r="D56" s="99"/>
      <c r="E56" s="99"/>
      <c r="F56" s="99"/>
      <c r="G56" s="99"/>
      <c r="H56" s="99"/>
      <c r="I56" s="99"/>
      <c r="J56" s="99"/>
      <c r="K56" s="99"/>
    </row>
    <row r="58" spans="1:11" x14ac:dyDescent="0.2">
      <c r="A58" s="39" t="s">
        <v>173</v>
      </c>
    </row>
    <row r="59" spans="1:11" x14ac:dyDescent="0.2">
      <c r="A59" s="39" t="s">
        <v>241</v>
      </c>
    </row>
  </sheetData>
  <sheetProtection sheet="1" objects="1" scenarios="1" formatCells="0"/>
  <mergeCells count="37">
    <mergeCell ref="A2:K2"/>
    <mergeCell ref="F20:F21"/>
    <mergeCell ref="J20:J21"/>
    <mergeCell ref="J23:J24"/>
    <mergeCell ref="D10:D11"/>
    <mergeCell ref="D13:D14"/>
    <mergeCell ref="D20:D21"/>
    <mergeCell ref="F10:F11"/>
    <mergeCell ref="F13:F14"/>
    <mergeCell ref="F16:F17"/>
    <mergeCell ref="J16:J17"/>
    <mergeCell ref="H10:H11"/>
    <mergeCell ref="H13:H14"/>
    <mergeCell ref="H16:H17"/>
    <mergeCell ref="H20:H21"/>
    <mergeCell ref="F38:F39"/>
    <mergeCell ref="H38:H39"/>
    <mergeCell ref="J38:J39"/>
    <mergeCell ref="J7:K8"/>
    <mergeCell ref="J10:J11"/>
    <mergeCell ref="J13:J14"/>
    <mergeCell ref="A27:K27"/>
    <mergeCell ref="J35:K36"/>
    <mergeCell ref="D38:D39"/>
    <mergeCell ref="A56:K56"/>
    <mergeCell ref="D49:D50"/>
    <mergeCell ref="F49:F50"/>
    <mergeCell ref="H49:H50"/>
    <mergeCell ref="J49:J50"/>
    <mergeCell ref="J52:J53"/>
    <mergeCell ref="D41:D42"/>
    <mergeCell ref="F41:F42"/>
    <mergeCell ref="H41:H42"/>
    <mergeCell ref="J41:J42"/>
    <mergeCell ref="F44:F45"/>
    <mergeCell ref="H44:H45"/>
    <mergeCell ref="J44:J45"/>
  </mergeCells>
  <pageMargins left="0.70866141732283472" right="0.70866141732283472" top="0.74803149606299213" bottom="0.74803149606299213" header="0.31496062992125984" footer="0.31496062992125984"/>
  <pageSetup paperSize="9" orientation="portrait"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view="pageLayout" topLeftCell="A4" zoomScale="90" zoomScaleNormal="100" zoomScalePageLayoutView="90" workbookViewId="0">
      <selection activeCell="J50" activeCellId="21" sqref="H6:H7 K6:K7 H11:H12 K11:K12 H17:H18 K17:K18 H21:H22 K21:K22 J25:K26 H30:H31 H34:H35 H37:H38 H40:H41 H43:H44 H46:H47 K46:K47 K43:K44 K40:K41 K37:K38 K34:K35 K30:K31 J50:K51"/>
    </sheetView>
  </sheetViews>
  <sheetFormatPr defaultColWidth="6.85546875" defaultRowHeight="11.25" x14ac:dyDescent="0.2"/>
  <cols>
    <col min="1" max="6" width="6.85546875" style="39"/>
    <col min="7" max="7" width="2.7109375" style="39" customWidth="1"/>
    <col min="8" max="8" width="15" style="39" customWidth="1"/>
    <col min="9" max="9" width="5.42578125" style="24" customWidth="1"/>
    <col min="10" max="10" width="4.140625" style="39" customWidth="1"/>
    <col min="11" max="11" width="15" style="39" customWidth="1"/>
    <col min="12" max="12" width="5.42578125" style="24" customWidth="1"/>
    <col min="13" max="16384" width="6.85546875" style="39"/>
  </cols>
  <sheetData>
    <row r="1" spans="1:12" ht="22.5" customHeight="1" x14ac:dyDescent="0.2"/>
    <row r="2" spans="1:12" x14ac:dyDescent="0.2">
      <c r="A2" s="4" t="s">
        <v>204</v>
      </c>
    </row>
    <row r="4" spans="1:12" ht="22.5" customHeight="1" x14ac:dyDescent="0.2">
      <c r="A4" s="90" t="s">
        <v>205</v>
      </c>
      <c r="B4" s="90"/>
      <c r="C4" s="90"/>
      <c r="D4" s="90"/>
      <c r="E4" s="90"/>
      <c r="F4" s="90"/>
      <c r="G4" s="90"/>
      <c r="H4" s="90"/>
      <c r="I4" s="90"/>
      <c r="J4" s="90"/>
      <c r="K4" s="90"/>
      <c r="L4" s="90"/>
    </row>
    <row r="6" spans="1:12" x14ac:dyDescent="0.2">
      <c r="A6" s="39" t="s">
        <v>19</v>
      </c>
      <c r="H6" s="231">
        <f>' Page 2'!H6</f>
        <v>0</v>
      </c>
      <c r="I6" s="24">
        <v>75</v>
      </c>
      <c r="K6" s="231">
        <f>H6</f>
        <v>0</v>
      </c>
      <c r="L6" s="24" t="s">
        <v>163</v>
      </c>
    </row>
    <row r="7" spans="1:12" x14ac:dyDescent="0.2">
      <c r="H7" s="232"/>
      <c r="K7" s="232"/>
    </row>
    <row r="9" spans="1:12" x14ac:dyDescent="0.2">
      <c r="H9" s="23" t="s">
        <v>206</v>
      </c>
      <c r="K9" s="23" t="s">
        <v>75</v>
      </c>
    </row>
    <row r="11" spans="1:12" ht="11.25" customHeight="1" x14ac:dyDescent="0.2">
      <c r="A11" s="91" t="s">
        <v>207</v>
      </c>
      <c r="B11" s="91"/>
      <c r="C11" s="91"/>
      <c r="D11" s="91"/>
      <c r="E11" s="91"/>
      <c r="F11" s="91"/>
      <c r="G11" s="31"/>
      <c r="H11" s="233"/>
      <c r="I11" s="24">
        <v>76</v>
      </c>
      <c r="K11" s="235" t="e">
        <f>' Page 2'!H20</f>
        <v>#DIV/0!</v>
      </c>
      <c r="L11" s="24" t="s">
        <v>164</v>
      </c>
    </row>
    <row r="12" spans="1:12" x14ac:dyDescent="0.2">
      <c r="A12" s="91"/>
      <c r="B12" s="91"/>
      <c r="C12" s="91"/>
      <c r="D12" s="91"/>
      <c r="E12" s="91"/>
      <c r="F12" s="91"/>
      <c r="G12" s="31"/>
      <c r="H12" s="234"/>
      <c r="K12" s="236"/>
    </row>
    <row r="13" spans="1:12" x14ac:dyDescent="0.2">
      <c r="A13" s="91"/>
      <c r="B13" s="91"/>
      <c r="C13" s="91"/>
      <c r="D13" s="91"/>
      <c r="E13" s="91"/>
      <c r="F13" s="91"/>
    </row>
    <row r="15" spans="1:12" x14ac:dyDescent="0.2">
      <c r="A15" s="4" t="s">
        <v>29</v>
      </c>
    </row>
    <row r="17" spans="1:12" ht="11.25" customHeight="1" x14ac:dyDescent="0.2">
      <c r="A17" s="91" t="s">
        <v>208</v>
      </c>
      <c r="B17" s="91"/>
      <c r="C17" s="91"/>
      <c r="D17" s="91"/>
      <c r="E17" s="91"/>
      <c r="F17" s="91"/>
      <c r="G17" s="27"/>
      <c r="H17" s="138"/>
      <c r="I17" s="24">
        <v>77</v>
      </c>
      <c r="K17" s="153"/>
      <c r="L17" s="24" t="s">
        <v>165</v>
      </c>
    </row>
    <row r="18" spans="1:12" x14ac:dyDescent="0.2">
      <c r="A18" s="91"/>
      <c r="B18" s="91"/>
      <c r="C18" s="91"/>
      <c r="D18" s="91"/>
      <c r="E18" s="91"/>
      <c r="F18" s="91"/>
      <c r="G18" s="27"/>
      <c r="H18" s="237"/>
      <c r="K18" s="154"/>
    </row>
    <row r="19" spans="1:12" x14ac:dyDescent="0.2">
      <c r="A19" s="30"/>
      <c r="B19" s="30"/>
      <c r="C19" s="30"/>
      <c r="D19" s="30"/>
      <c r="E19" s="30"/>
      <c r="F19" s="30"/>
      <c r="G19" s="25"/>
      <c r="H19" s="25"/>
    </row>
    <row r="20" spans="1:12" x14ac:dyDescent="0.2">
      <c r="A20" s="30"/>
      <c r="B20" s="30"/>
      <c r="C20" s="30"/>
      <c r="D20" s="30"/>
      <c r="E20" s="30"/>
      <c r="F20" s="30"/>
      <c r="G20" s="25"/>
      <c r="H20" s="25"/>
    </row>
    <row r="21" spans="1:12" ht="11.25" customHeight="1" x14ac:dyDescent="0.2">
      <c r="A21" s="29" t="s">
        <v>174</v>
      </c>
      <c r="B21" s="29"/>
      <c r="C21" s="29"/>
      <c r="D21" s="29"/>
      <c r="E21" s="29"/>
      <c r="F21" s="29"/>
      <c r="G21" s="27"/>
      <c r="H21" s="140">
        <f>H17*H11</f>
        <v>0</v>
      </c>
      <c r="I21" s="24">
        <v>78</v>
      </c>
      <c r="K21" s="140" t="e">
        <f>K17*K11</f>
        <v>#DIV/0!</v>
      </c>
      <c r="L21" s="24" t="s">
        <v>166</v>
      </c>
    </row>
    <row r="22" spans="1:12" x14ac:dyDescent="0.2">
      <c r="A22" s="29"/>
      <c r="B22" s="29"/>
      <c r="C22" s="29"/>
      <c r="D22" s="29"/>
      <c r="E22" s="29"/>
      <c r="F22" s="29"/>
      <c r="G22" s="27"/>
      <c r="H22" s="141"/>
      <c r="K22" s="141"/>
    </row>
    <row r="23" spans="1:12" x14ac:dyDescent="0.2">
      <c r="A23" s="29"/>
      <c r="B23" s="29"/>
      <c r="C23" s="29"/>
      <c r="D23" s="29"/>
      <c r="E23" s="29"/>
      <c r="F23" s="29"/>
      <c r="G23" s="25"/>
      <c r="H23" s="25"/>
    </row>
    <row r="24" spans="1:12" x14ac:dyDescent="0.2">
      <c r="G24" s="25"/>
      <c r="H24" s="25"/>
    </row>
    <row r="25" spans="1:12" x14ac:dyDescent="0.2">
      <c r="A25" s="27" t="s">
        <v>209</v>
      </c>
      <c r="B25" s="27"/>
      <c r="C25" s="27"/>
      <c r="D25" s="27"/>
      <c r="E25" s="27"/>
      <c r="F25" s="27"/>
      <c r="G25" s="27"/>
      <c r="H25" s="27"/>
      <c r="I25" s="26"/>
      <c r="J25" s="144" t="e">
        <f>K21-H21</f>
        <v>#DIV/0!</v>
      </c>
      <c r="K25" s="145"/>
      <c r="L25" s="26">
        <v>79</v>
      </c>
    </row>
    <row r="26" spans="1:12" x14ac:dyDescent="0.2">
      <c r="A26" s="27"/>
      <c r="B26" s="27"/>
      <c r="C26" s="27"/>
      <c r="D26" s="27"/>
      <c r="E26" s="27"/>
      <c r="F26" s="27"/>
      <c r="G26" s="27"/>
      <c r="H26" s="27"/>
      <c r="I26" s="26"/>
      <c r="J26" s="146"/>
      <c r="K26" s="147"/>
      <c r="L26" s="26"/>
    </row>
    <row r="27" spans="1:12" x14ac:dyDescent="0.2">
      <c r="A27" s="27"/>
      <c r="B27" s="27"/>
      <c r="C27" s="27"/>
      <c r="D27" s="27"/>
      <c r="E27" s="27"/>
      <c r="F27" s="27"/>
      <c r="G27" s="27"/>
      <c r="H27" s="27"/>
      <c r="I27" s="26"/>
      <c r="J27" s="27"/>
      <c r="K27" s="27"/>
      <c r="L27" s="26"/>
    </row>
    <row r="28" spans="1:12" x14ac:dyDescent="0.2">
      <c r="A28" s="85" t="s">
        <v>76</v>
      </c>
      <c r="B28" s="27"/>
      <c r="C28" s="27"/>
      <c r="D28" s="27"/>
      <c r="E28" s="27"/>
      <c r="F28" s="27"/>
      <c r="G28" s="27"/>
      <c r="H28" s="27"/>
      <c r="I28" s="26"/>
      <c r="J28" s="27"/>
      <c r="K28" s="27"/>
      <c r="L28" s="26"/>
    </row>
    <row r="29" spans="1:12" x14ac:dyDescent="0.2">
      <c r="A29" s="27"/>
      <c r="B29" s="27"/>
      <c r="C29" s="27"/>
      <c r="D29" s="27"/>
      <c r="E29" s="27"/>
      <c r="F29" s="27"/>
      <c r="G29" s="27"/>
      <c r="H29" s="27"/>
      <c r="I29" s="26"/>
      <c r="J29" s="27"/>
      <c r="K29" s="27"/>
      <c r="L29" s="26"/>
    </row>
    <row r="30" spans="1:12" ht="11.25" customHeight="1" x14ac:dyDescent="0.2">
      <c r="A30" s="92" t="s">
        <v>210</v>
      </c>
      <c r="B30" s="92"/>
      <c r="C30" s="92"/>
      <c r="D30" s="92"/>
      <c r="E30" s="92"/>
      <c r="F30" s="92"/>
      <c r="G30" s="22"/>
      <c r="H30" s="138"/>
      <c r="I30" s="24">
        <v>80</v>
      </c>
      <c r="K30" s="140">
        <f>' Page 2'!H53</f>
        <v>0</v>
      </c>
      <c r="L30" s="26" t="s">
        <v>167</v>
      </c>
    </row>
    <row r="31" spans="1:12" x14ac:dyDescent="0.2">
      <c r="A31" s="92"/>
      <c r="B31" s="92"/>
      <c r="C31" s="92"/>
      <c r="D31" s="92"/>
      <c r="E31" s="92"/>
      <c r="F31" s="92"/>
      <c r="G31" s="22"/>
      <c r="H31" s="139"/>
      <c r="K31" s="141"/>
    </row>
    <row r="32" spans="1:12" x14ac:dyDescent="0.2">
      <c r="A32" s="92"/>
      <c r="B32" s="92"/>
      <c r="C32" s="92"/>
      <c r="D32" s="92"/>
      <c r="E32" s="92"/>
      <c r="F32" s="92"/>
    </row>
    <row r="34" spans="1:12" x14ac:dyDescent="0.2">
      <c r="A34" s="91" t="s">
        <v>175</v>
      </c>
      <c r="B34" s="91"/>
      <c r="C34" s="91"/>
      <c r="D34" s="91"/>
      <c r="E34" s="91"/>
      <c r="F34" s="91"/>
      <c r="H34" s="140">
        <f>H30*H11</f>
        <v>0</v>
      </c>
      <c r="I34" s="24">
        <v>81</v>
      </c>
      <c r="K34" s="140" t="e">
        <f>K30*K11</f>
        <v>#DIV/0!</v>
      </c>
      <c r="L34" s="24" t="s">
        <v>168</v>
      </c>
    </row>
    <row r="35" spans="1:12" x14ac:dyDescent="0.2">
      <c r="A35" s="91"/>
      <c r="B35" s="91"/>
      <c r="C35" s="91"/>
      <c r="D35" s="91"/>
      <c r="E35" s="91"/>
      <c r="F35" s="91"/>
      <c r="H35" s="141"/>
      <c r="K35" s="141"/>
    </row>
    <row r="37" spans="1:12" x14ac:dyDescent="0.2">
      <c r="A37" s="91" t="s">
        <v>77</v>
      </c>
      <c r="B37" s="91"/>
      <c r="C37" s="91"/>
      <c r="D37" s="91"/>
      <c r="E37" s="91"/>
      <c r="F37" s="91"/>
      <c r="H37" s="153"/>
      <c r="I37" s="24">
        <v>82</v>
      </c>
      <c r="K37" s="140">
        <f>'Page 3'!H3</f>
        <v>0</v>
      </c>
      <c r="L37" s="24" t="s">
        <v>116</v>
      </c>
    </row>
    <row r="38" spans="1:12" x14ac:dyDescent="0.2">
      <c r="A38" s="91"/>
      <c r="B38" s="91"/>
      <c r="C38" s="91"/>
      <c r="D38" s="91"/>
      <c r="E38" s="91"/>
      <c r="F38" s="91"/>
      <c r="H38" s="238"/>
      <c r="K38" s="141"/>
    </row>
    <row r="40" spans="1:12" x14ac:dyDescent="0.2">
      <c r="A40" s="91" t="s">
        <v>176</v>
      </c>
      <c r="B40" s="91"/>
      <c r="C40" s="91"/>
      <c r="D40" s="91"/>
      <c r="E40" s="91"/>
      <c r="F40" s="91"/>
      <c r="H40" s="140">
        <f>MIN(H34,H37)</f>
        <v>0</v>
      </c>
      <c r="I40" s="24">
        <v>83</v>
      </c>
      <c r="K40" s="140" t="e">
        <f>MIN(K34,K37)</f>
        <v>#DIV/0!</v>
      </c>
      <c r="L40" s="24" t="s">
        <v>117</v>
      </c>
    </row>
    <row r="41" spans="1:12" x14ac:dyDescent="0.2">
      <c r="A41" s="91"/>
      <c r="B41" s="91"/>
      <c r="C41" s="91"/>
      <c r="D41" s="91"/>
      <c r="E41" s="91"/>
      <c r="F41" s="91"/>
      <c r="H41" s="141"/>
      <c r="K41" s="141"/>
    </row>
    <row r="43" spans="1:12" x14ac:dyDescent="0.2">
      <c r="A43" s="91" t="s">
        <v>177</v>
      </c>
      <c r="B43" s="91"/>
      <c r="C43" s="91"/>
      <c r="D43" s="91"/>
      <c r="E43" s="91"/>
      <c r="F43" s="91"/>
      <c r="H43" s="140">
        <f>'Page 3'!H9</f>
        <v>0</v>
      </c>
      <c r="I43" s="24">
        <v>84</v>
      </c>
      <c r="K43" s="140">
        <f>'Page 3'!H9</f>
        <v>0</v>
      </c>
      <c r="L43" s="24" t="s">
        <v>101</v>
      </c>
    </row>
    <row r="44" spans="1:12" x14ac:dyDescent="0.2">
      <c r="A44" s="91"/>
      <c r="B44" s="91"/>
      <c r="C44" s="91"/>
      <c r="D44" s="91"/>
      <c r="E44" s="91"/>
      <c r="F44" s="91"/>
      <c r="H44" s="141"/>
      <c r="K44" s="141"/>
    </row>
    <row r="46" spans="1:12" ht="11.25" customHeight="1" x14ac:dyDescent="0.2">
      <c r="A46" s="91" t="s">
        <v>211</v>
      </c>
      <c r="B46" s="91"/>
      <c r="C46" s="91"/>
      <c r="D46" s="91"/>
      <c r="E46" s="91"/>
      <c r="F46" s="91"/>
      <c r="H46" s="140">
        <f>MIN(H40,H43)</f>
        <v>0</v>
      </c>
      <c r="I46" s="24">
        <v>85</v>
      </c>
      <c r="K46" s="140" t="e">
        <f>MIN(K40,K43)</f>
        <v>#DIV/0!</v>
      </c>
      <c r="L46" s="24" t="s">
        <v>102</v>
      </c>
    </row>
    <row r="47" spans="1:12" x14ac:dyDescent="0.2">
      <c r="A47" s="91"/>
      <c r="B47" s="91"/>
      <c r="C47" s="91"/>
      <c r="D47" s="91"/>
      <c r="E47" s="91"/>
      <c r="F47" s="91"/>
      <c r="H47" s="141"/>
      <c r="K47" s="141"/>
    </row>
    <row r="48" spans="1:12" x14ac:dyDescent="0.2">
      <c r="A48" s="91"/>
      <c r="B48" s="91"/>
      <c r="C48" s="91"/>
      <c r="D48" s="91"/>
      <c r="E48" s="91"/>
      <c r="F48" s="91"/>
    </row>
    <row r="50" spans="1:12" ht="11.25" customHeight="1" x14ac:dyDescent="0.2">
      <c r="A50" s="29" t="s">
        <v>212</v>
      </c>
      <c r="B50" s="29"/>
      <c r="C50" s="29"/>
      <c r="D50" s="29"/>
      <c r="E50" s="29"/>
      <c r="F50" s="29"/>
      <c r="J50" s="144" t="e">
        <f>K46-H46</f>
        <v>#DIV/0!</v>
      </c>
      <c r="K50" s="145"/>
      <c r="L50" s="24">
        <v>86</v>
      </c>
    </row>
    <row r="51" spans="1:12" x14ac:dyDescent="0.2">
      <c r="A51" s="29"/>
      <c r="B51" s="29"/>
      <c r="C51" s="29"/>
      <c r="D51" s="29"/>
      <c r="E51" s="29"/>
      <c r="F51" s="29"/>
      <c r="J51" s="146"/>
      <c r="K51" s="147"/>
    </row>
  </sheetData>
  <sheetProtection sheet="1" objects="1" scenarios="1"/>
  <mergeCells count="31">
    <mergeCell ref="K46:K47"/>
    <mergeCell ref="J50:K51"/>
    <mergeCell ref="A46:F48"/>
    <mergeCell ref="H37:H38"/>
    <mergeCell ref="H40:H41"/>
    <mergeCell ref="H43:H44"/>
    <mergeCell ref="H46:H47"/>
    <mergeCell ref="A43:F44"/>
    <mergeCell ref="K43:K44"/>
    <mergeCell ref="A34:F35"/>
    <mergeCell ref="H34:H35"/>
    <mergeCell ref="K34:K35"/>
    <mergeCell ref="A37:F38"/>
    <mergeCell ref="A40:F41"/>
    <mergeCell ref="K37:K38"/>
    <mergeCell ref="K40:K41"/>
    <mergeCell ref="A30:F32"/>
    <mergeCell ref="A11:F13"/>
    <mergeCell ref="H30:H31"/>
    <mergeCell ref="K30:K31"/>
    <mergeCell ref="A4:L4"/>
    <mergeCell ref="H11:H12"/>
    <mergeCell ref="K11:K12"/>
    <mergeCell ref="K6:K7"/>
    <mergeCell ref="H6:H7"/>
    <mergeCell ref="J25:K26"/>
    <mergeCell ref="H17:H18"/>
    <mergeCell ref="K17:K18"/>
    <mergeCell ref="H21:H22"/>
    <mergeCell ref="K21:K22"/>
    <mergeCell ref="A17:F18"/>
  </mergeCells>
  <pageMargins left="0.70866141732283472" right="0.70866141732283472" top="0.74803149606299213" bottom="0.74803149606299213" header="0.31496062992125984" footer="0.31496062992125984"/>
  <pageSetup paperSize="9"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view="pageLayout" topLeftCell="A10" zoomScaleNormal="100" workbookViewId="0">
      <selection activeCell="F57" activeCellId="4" sqref="A10:K41 F46:K47 F49:K52 F54:K55 F57:K58"/>
    </sheetView>
  </sheetViews>
  <sheetFormatPr defaultColWidth="6.85546875" defaultRowHeight="11.25" x14ac:dyDescent="0.2"/>
  <cols>
    <col min="1" max="10" width="6.85546875" style="20"/>
    <col min="11" max="11" width="15" style="20" customWidth="1"/>
    <col min="12" max="12" width="5.42578125" style="32" customWidth="1"/>
    <col min="13" max="16384" width="6.85546875" style="20"/>
  </cols>
  <sheetData>
    <row r="1" spans="1:12" ht="22.5" customHeight="1" x14ac:dyDescent="0.2"/>
    <row r="3" spans="1:12" x14ac:dyDescent="0.2">
      <c r="A3" s="32" t="s">
        <v>88</v>
      </c>
    </row>
    <row r="5" spans="1:12" x14ac:dyDescent="0.2">
      <c r="A5" s="36" t="s">
        <v>122</v>
      </c>
      <c r="B5" s="38"/>
      <c r="C5" s="38"/>
      <c r="D5" s="38"/>
      <c r="E5" s="38"/>
      <c r="F5" s="38"/>
      <c r="G5" s="38"/>
      <c r="H5" s="38"/>
      <c r="I5" s="38"/>
      <c r="J5" s="38"/>
      <c r="K5" s="37"/>
      <c r="L5" s="63">
        <v>87</v>
      </c>
    </row>
    <row r="6" spans="1:12" x14ac:dyDescent="0.2">
      <c r="A6" s="60"/>
      <c r="B6" s="61"/>
      <c r="C6" s="61"/>
      <c r="D6" s="61"/>
      <c r="E6" s="61"/>
      <c r="F6" s="61"/>
      <c r="G6" s="61"/>
      <c r="H6" s="61"/>
      <c r="I6" s="61"/>
      <c r="J6" s="61"/>
      <c r="K6" s="62"/>
    </row>
    <row r="7" spans="1:12" x14ac:dyDescent="0.2">
      <c r="A7" s="77" t="s">
        <v>123</v>
      </c>
      <c r="B7" s="61"/>
      <c r="C7" s="61"/>
      <c r="D7" s="61"/>
      <c r="E7" s="61"/>
      <c r="F7" s="61"/>
      <c r="G7" s="61"/>
      <c r="H7" s="61"/>
      <c r="I7" s="61"/>
      <c r="J7" s="61"/>
      <c r="K7" s="62"/>
    </row>
    <row r="8" spans="1:12" x14ac:dyDescent="0.2">
      <c r="A8" s="77" t="s">
        <v>124</v>
      </c>
      <c r="B8" s="61"/>
      <c r="C8" s="61"/>
      <c r="D8" s="61"/>
      <c r="E8" s="61"/>
      <c r="F8" s="61"/>
      <c r="G8" s="61"/>
      <c r="H8" s="61"/>
      <c r="I8" s="61"/>
      <c r="J8" s="61"/>
      <c r="K8" s="62"/>
    </row>
    <row r="9" spans="1:12" x14ac:dyDescent="0.2">
      <c r="A9" s="78"/>
      <c r="B9" s="61"/>
      <c r="C9" s="61"/>
      <c r="D9" s="61"/>
      <c r="E9" s="61"/>
      <c r="F9" s="61"/>
      <c r="G9" s="61"/>
      <c r="H9" s="61"/>
      <c r="I9" s="61"/>
      <c r="J9" s="61"/>
      <c r="K9" s="62"/>
    </row>
    <row r="10" spans="1:12" x14ac:dyDescent="0.2">
      <c r="A10" s="239" t="s">
        <v>125</v>
      </c>
      <c r="B10" s="240"/>
      <c r="C10" s="240"/>
      <c r="D10" s="240"/>
      <c r="E10" s="240"/>
      <c r="F10" s="240"/>
      <c r="G10" s="240"/>
      <c r="H10" s="240"/>
      <c r="I10" s="240"/>
      <c r="J10" s="240"/>
      <c r="K10" s="241"/>
    </row>
    <row r="11" spans="1:12" x14ac:dyDescent="0.2">
      <c r="A11" s="239" t="s">
        <v>126</v>
      </c>
      <c r="B11" s="240"/>
      <c r="C11" s="240"/>
      <c r="D11" s="240"/>
      <c r="E11" s="240"/>
      <c r="F11" s="240"/>
      <c r="G11" s="240"/>
      <c r="H11" s="240"/>
      <c r="I11" s="240"/>
      <c r="J11" s="240"/>
      <c r="K11" s="241"/>
    </row>
    <row r="12" spans="1:12" x14ac:dyDescent="0.2">
      <c r="A12" s="242"/>
      <c r="B12" s="240"/>
      <c r="C12" s="240"/>
      <c r="D12" s="240"/>
      <c r="E12" s="240"/>
      <c r="F12" s="240"/>
      <c r="G12" s="240"/>
      <c r="H12" s="240"/>
      <c r="I12" s="240"/>
      <c r="J12" s="240"/>
      <c r="K12" s="241"/>
    </row>
    <row r="13" spans="1:12" x14ac:dyDescent="0.2">
      <c r="A13" s="242"/>
      <c r="B13" s="240"/>
      <c r="C13" s="240"/>
      <c r="D13" s="240"/>
      <c r="E13" s="240"/>
      <c r="F13" s="240"/>
      <c r="G13" s="240"/>
      <c r="H13" s="240"/>
      <c r="I13" s="240"/>
      <c r="J13" s="240"/>
      <c r="K13" s="241"/>
    </row>
    <row r="14" spans="1:12" x14ac:dyDescent="0.2">
      <c r="A14" s="242"/>
      <c r="B14" s="240"/>
      <c r="C14" s="240"/>
      <c r="D14" s="240"/>
      <c r="E14" s="240"/>
      <c r="F14" s="240"/>
      <c r="G14" s="240"/>
      <c r="H14" s="240"/>
      <c r="I14" s="240"/>
      <c r="J14" s="240"/>
      <c r="K14" s="241"/>
    </row>
    <row r="15" spans="1:12" x14ac:dyDescent="0.2">
      <c r="A15" s="242"/>
      <c r="B15" s="240"/>
      <c r="C15" s="240"/>
      <c r="D15" s="240"/>
      <c r="E15" s="240"/>
      <c r="F15" s="240"/>
      <c r="G15" s="240"/>
      <c r="H15" s="240"/>
      <c r="I15" s="240"/>
      <c r="J15" s="240"/>
      <c r="K15" s="241"/>
    </row>
    <row r="16" spans="1:12" x14ac:dyDescent="0.2">
      <c r="A16" s="242"/>
      <c r="B16" s="240"/>
      <c r="C16" s="240"/>
      <c r="D16" s="240"/>
      <c r="E16" s="240"/>
      <c r="F16" s="240"/>
      <c r="G16" s="240"/>
      <c r="H16" s="240"/>
      <c r="I16" s="240"/>
      <c r="J16" s="240"/>
      <c r="K16" s="241"/>
    </row>
    <row r="17" spans="1:11" x14ac:dyDescent="0.2">
      <c r="A17" s="242"/>
      <c r="B17" s="240"/>
      <c r="C17" s="240"/>
      <c r="D17" s="240"/>
      <c r="E17" s="240"/>
      <c r="F17" s="240"/>
      <c r="G17" s="240"/>
      <c r="H17" s="240"/>
      <c r="I17" s="240"/>
      <c r="J17" s="240"/>
      <c r="K17" s="241"/>
    </row>
    <row r="18" spans="1:11" x14ac:dyDescent="0.2">
      <c r="A18" s="242"/>
      <c r="B18" s="240"/>
      <c r="C18" s="240"/>
      <c r="D18" s="240"/>
      <c r="E18" s="240"/>
      <c r="F18" s="240"/>
      <c r="G18" s="240"/>
      <c r="H18" s="240"/>
      <c r="I18" s="240"/>
      <c r="J18" s="240"/>
      <c r="K18" s="241"/>
    </row>
    <row r="19" spans="1:11" x14ac:dyDescent="0.2">
      <c r="A19" s="242"/>
      <c r="B19" s="240"/>
      <c r="C19" s="240"/>
      <c r="D19" s="240"/>
      <c r="E19" s="240"/>
      <c r="F19" s="240"/>
      <c r="G19" s="240"/>
      <c r="H19" s="240"/>
      <c r="I19" s="240"/>
      <c r="J19" s="240"/>
      <c r="K19" s="241"/>
    </row>
    <row r="20" spans="1:11" x14ac:dyDescent="0.2">
      <c r="A20" s="242"/>
      <c r="B20" s="240"/>
      <c r="C20" s="240"/>
      <c r="D20" s="240"/>
      <c r="E20" s="240"/>
      <c r="F20" s="240"/>
      <c r="G20" s="240"/>
      <c r="H20" s="240"/>
      <c r="I20" s="240"/>
      <c r="J20" s="240"/>
      <c r="K20" s="241"/>
    </row>
    <row r="21" spans="1:11" x14ac:dyDescent="0.2">
      <c r="A21" s="242"/>
      <c r="B21" s="240"/>
      <c r="C21" s="240"/>
      <c r="D21" s="240"/>
      <c r="E21" s="240"/>
      <c r="F21" s="240"/>
      <c r="G21" s="240"/>
      <c r="H21" s="240"/>
      <c r="I21" s="240"/>
      <c r="J21" s="240"/>
      <c r="K21" s="241"/>
    </row>
    <row r="22" spans="1:11" x14ac:dyDescent="0.2">
      <c r="A22" s="242"/>
      <c r="B22" s="240"/>
      <c r="C22" s="240"/>
      <c r="D22" s="240"/>
      <c r="E22" s="240"/>
      <c r="F22" s="240"/>
      <c r="G22" s="240"/>
      <c r="H22" s="240"/>
      <c r="I22" s="240"/>
      <c r="J22" s="240"/>
      <c r="K22" s="241"/>
    </row>
    <row r="23" spans="1:11" x14ac:dyDescent="0.2">
      <c r="A23" s="242"/>
      <c r="B23" s="240"/>
      <c r="C23" s="240"/>
      <c r="D23" s="240"/>
      <c r="E23" s="240"/>
      <c r="F23" s="240"/>
      <c r="G23" s="240"/>
      <c r="H23" s="240"/>
      <c r="I23" s="240"/>
      <c r="J23" s="240"/>
      <c r="K23" s="241"/>
    </row>
    <row r="24" spans="1:11" x14ac:dyDescent="0.2">
      <c r="A24" s="242"/>
      <c r="B24" s="240"/>
      <c r="C24" s="240"/>
      <c r="D24" s="240"/>
      <c r="E24" s="240"/>
      <c r="F24" s="240"/>
      <c r="G24" s="240"/>
      <c r="H24" s="240"/>
      <c r="I24" s="240"/>
      <c r="J24" s="240"/>
      <c r="K24" s="241"/>
    </row>
    <row r="25" spans="1:11" x14ac:dyDescent="0.2">
      <c r="A25" s="242"/>
      <c r="B25" s="240"/>
      <c r="C25" s="240"/>
      <c r="D25" s="240"/>
      <c r="E25" s="240"/>
      <c r="F25" s="240"/>
      <c r="G25" s="240"/>
      <c r="H25" s="240"/>
      <c r="I25" s="240"/>
      <c r="J25" s="240"/>
      <c r="K25" s="241"/>
    </row>
    <row r="26" spans="1:11" x14ac:dyDescent="0.2">
      <c r="A26" s="242"/>
      <c r="B26" s="240"/>
      <c r="C26" s="240"/>
      <c r="D26" s="240"/>
      <c r="E26" s="240"/>
      <c r="F26" s="240"/>
      <c r="G26" s="240"/>
      <c r="H26" s="240"/>
      <c r="I26" s="240"/>
      <c r="J26" s="240"/>
      <c r="K26" s="241"/>
    </row>
    <row r="27" spans="1:11" x14ac:dyDescent="0.2">
      <c r="A27" s="242"/>
      <c r="B27" s="240"/>
      <c r="C27" s="240"/>
      <c r="D27" s="240"/>
      <c r="E27" s="240"/>
      <c r="F27" s="240"/>
      <c r="G27" s="240"/>
      <c r="H27" s="240"/>
      <c r="I27" s="240"/>
      <c r="J27" s="240"/>
      <c r="K27" s="241"/>
    </row>
    <row r="28" spans="1:11" x14ac:dyDescent="0.2">
      <c r="A28" s="242"/>
      <c r="B28" s="240"/>
      <c r="C28" s="240"/>
      <c r="D28" s="240"/>
      <c r="E28" s="240"/>
      <c r="F28" s="240"/>
      <c r="G28" s="240"/>
      <c r="H28" s="240"/>
      <c r="I28" s="240"/>
      <c r="J28" s="240"/>
      <c r="K28" s="241"/>
    </row>
    <row r="29" spans="1:11" x14ac:dyDescent="0.2">
      <c r="A29" s="242"/>
      <c r="B29" s="240"/>
      <c r="C29" s="240"/>
      <c r="D29" s="240"/>
      <c r="E29" s="240"/>
      <c r="F29" s="240"/>
      <c r="G29" s="240"/>
      <c r="H29" s="240"/>
      <c r="I29" s="240"/>
      <c r="J29" s="240"/>
      <c r="K29" s="241"/>
    </row>
    <row r="30" spans="1:11" x14ac:dyDescent="0.2">
      <c r="A30" s="242"/>
      <c r="B30" s="240"/>
      <c r="C30" s="240"/>
      <c r="D30" s="240"/>
      <c r="E30" s="240"/>
      <c r="F30" s="240"/>
      <c r="G30" s="240"/>
      <c r="H30" s="240"/>
      <c r="I30" s="240"/>
      <c r="J30" s="240"/>
      <c r="K30" s="241"/>
    </row>
    <row r="31" spans="1:11" x14ac:dyDescent="0.2">
      <c r="A31" s="242"/>
      <c r="B31" s="240"/>
      <c r="C31" s="240"/>
      <c r="D31" s="240"/>
      <c r="E31" s="240"/>
      <c r="F31" s="240"/>
      <c r="G31" s="240"/>
      <c r="H31" s="240"/>
      <c r="I31" s="240"/>
      <c r="J31" s="240"/>
      <c r="K31" s="241"/>
    </row>
    <row r="32" spans="1:11" x14ac:dyDescent="0.2">
      <c r="A32" s="242"/>
      <c r="B32" s="240"/>
      <c r="C32" s="240"/>
      <c r="D32" s="240"/>
      <c r="E32" s="240"/>
      <c r="F32" s="240"/>
      <c r="G32" s="240"/>
      <c r="H32" s="240"/>
      <c r="I32" s="240"/>
      <c r="J32" s="240"/>
      <c r="K32" s="241"/>
    </row>
    <row r="33" spans="1:12" x14ac:dyDescent="0.2">
      <c r="A33" s="242"/>
      <c r="B33" s="240"/>
      <c r="C33" s="240"/>
      <c r="D33" s="240"/>
      <c r="E33" s="240"/>
      <c r="F33" s="240"/>
      <c r="G33" s="240"/>
      <c r="H33" s="240"/>
      <c r="I33" s="240"/>
      <c r="J33" s="240"/>
      <c r="K33" s="241"/>
    </row>
    <row r="34" spans="1:12" x14ac:dyDescent="0.2">
      <c r="A34" s="242"/>
      <c r="B34" s="240"/>
      <c r="C34" s="240"/>
      <c r="D34" s="240"/>
      <c r="E34" s="240"/>
      <c r="F34" s="240"/>
      <c r="G34" s="240"/>
      <c r="H34" s="240"/>
      <c r="I34" s="240"/>
      <c r="J34" s="240"/>
      <c r="K34" s="241"/>
    </row>
    <row r="35" spans="1:12" x14ac:dyDescent="0.2">
      <c r="A35" s="242"/>
      <c r="B35" s="240"/>
      <c r="C35" s="240"/>
      <c r="D35" s="240"/>
      <c r="E35" s="240"/>
      <c r="F35" s="240"/>
      <c r="G35" s="240"/>
      <c r="H35" s="240"/>
      <c r="I35" s="240"/>
      <c r="J35" s="240"/>
      <c r="K35" s="241"/>
    </row>
    <row r="36" spans="1:12" x14ac:dyDescent="0.2">
      <c r="A36" s="242"/>
      <c r="B36" s="240"/>
      <c r="C36" s="240"/>
      <c r="D36" s="240"/>
      <c r="E36" s="240"/>
      <c r="F36" s="240"/>
      <c r="G36" s="240"/>
      <c r="H36" s="240"/>
      <c r="I36" s="240"/>
      <c r="J36" s="240"/>
      <c r="K36" s="241"/>
    </row>
    <row r="37" spans="1:12" x14ac:dyDescent="0.2">
      <c r="A37" s="242"/>
      <c r="B37" s="240"/>
      <c r="C37" s="240"/>
      <c r="D37" s="240"/>
      <c r="E37" s="240"/>
      <c r="F37" s="240"/>
      <c r="G37" s="240"/>
      <c r="H37" s="240"/>
      <c r="I37" s="240"/>
      <c r="J37" s="240"/>
      <c r="K37" s="241"/>
    </row>
    <row r="38" spans="1:12" x14ac:dyDescent="0.2">
      <c r="A38" s="242"/>
      <c r="B38" s="240"/>
      <c r="C38" s="240"/>
      <c r="D38" s="240"/>
      <c r="E38" s="240"/>
      <c r="F38" s="240"/>
      <c r="G38" s="240"/>
      <c r="H38" s="240"/>
      <c r="I38" s="240"/>
      <c r="J38" s="240"/>
      <c r="K38" s="241"/>
    </row>
    <row r="39" spans="1:12" x14ac:dyDescent="0.2">
      <c r="A39" s="242"/>
      <c r="B39" s="240"/>
      <c r="C39" s="240"/>
      <c r="D39" s="240"/>
      <c r="E39" s="240"/>
      <c r="F39" s="240"/>
      <c r="G39" s="240"/>
      <c r="H39" s="240"/>
      <c r="I39" s="240"/>
      <c r="J39" s="240"/>
      <c r="K39" s="241"/>
    </row>
    <row r="40" spans="1:12" x14ac:dyDescent="0.2">
      <c r="A40" s="242"/>
      <c r="B40" s="240"/>
      <c r="C40" s="240"/>
      <c r="D40" s="240"/>
      <c r="E40" s="240"/>
      <c r="F40" s="240"/>
      <c r="G40" s="240"/>
      <c r="H40" s="240"/>
      <c r="I40" s="240"/>
      <c r="J40" s="240"/>
      <c r="K40" s="241"/>
    </row>
    <row r="41" spans="1:12" x14ac:dyDescent="0.2">
      <c r="A41" s="243"/>
      <c r="B41" s="244"/>
      <c r="C41" s="244"/>
      <c r="D41" s="244"/>
      <c r="E41" s="244"/>
      <c r="F41" s="244"/>
      <c r="G41" s="244"/>
      <c r="H41" s="244"/>
      <c r="I41" s="244"/>
      <c r="J41" s="244"/>
      <c r="K41" s="245"/>
    </row>
    <row r="42" spans="1:12" x14ac:dyDescent="0.2">
      <c r="A42" s="61"/>
      <c r="B42" s="61"/>
      <c r="C42" s="61"/>
      <c r="D42" s="61"/>
      <c r="E42" s="61"/>
      <c r="F42" s="61"/>
      <c r="G42" s="61"/>
      <c r="H42" s="61"/>
      <c r="I42" s="61"/>
      <c r="J42" s="61"/>
      <c r="K42" s="61"/>
    </row>
    <row r="43" spans="1:12" x14ac:dyDescent="0.2">
      <c r="A43" s="61"/>
      <c r="B43" s="61"/>
      <c r="C43" s="61"/>
      <c r="D43" s="61"/>
      <c r="E43" s="61"/>
      <c r="F43" s="61"/>
      <c r="G43" s="61"/>
      <c r="H43" s="61"/>
      <c r="I43" s="61"/>
      <c r="J43" s="61"/>
      <c r="K43" s="61"/>
    </row>
    <row r="44" spans="1:12" x14ac:dyDescent="0.2">
      <c r="A44" s="79" t="s">
        <v>127</v>
      </c>
      <c r="B44" s="79"/>
      <c r="C44" s="79"/>
      <c r="D44" s="79"/>
      <c r="E44" s="79"/>
      <c r="F44" s="79"/>
      <c r="G44" s="79"/>
      <c r="H44" s="79"/>
      <c r="I44" s="79"/>
      <c r="J44" s="79"/>
      <c r="K44" s="79"/>
      <c r="L44" s="24"/>
    </row>
    <row r="45" spans="1:12" x14ac:dyDescent="0.2">
      <c r="A45" s="79"/>
      <c r="B45" s="79"/>
      <c r="C45" s="79"/>
      <c r="D45" s="79"/>
      <c r="E45" s="79"/>
      <c r="F45" s="79"/>
      <c r="G45" s="79"/>
      <c r="H45" s="79"/>
      <c r="I45" s="79"/>
      <c r="J45" s="79"/>
      <c r="K45" s="79"/>
      <c r="L45" s="24"/>
    </row>
    <row r="46" spans="1:12" x14ac:dyDescent="0.2">
      <c r="A46" s="79" t="s">
        <v>128</v>
      </c>
      <c r="B46" s="79"/>
      <c r="C46" s="79"/>
      <c r="D46" s="79"/>
      <c r="E46" s="79"/>
      <c r="F46" s="246"/>
      <c r="G46" s="247"/>
      <c r="H46" s="247"/>
      <c r="I46" s="247"/>
      <c r="J46" s="247"/>
      <c r="K46" s="248"/>
      <c r="L46" s="24">
        <v>88</v>
      </c>
    </row>
    <row r="47" spans="1:12" x14ac:dyDescent="0.2">
      <c r="A47" s="79"/>
      <c r="B47" s="79"/>
      <c r="C47" s="79"/>
      <c r="D47" s="79"/>
      <c r="E47" s="79"/>
      <c r="F47" s="249"/>
      <c r="G47" s="250"/>
      <c r="H47" s="250"/>
      <c r="I47" s="250"/>
      <c r="J47" s="250"/>
      <c r="K47" s="251"/>
      <c r="L47" s="24"/>
    </row>
    <row r="48" spans="1:12" x14ac:dyDescent="0.2">
      <c r="A48" s="79"/>
      <c r="B48" s="79"/>
      <c r="C48" s="79"/>
      <c r="D48" s="79"/>
      <c r="E48" s="79"/>
      <c r="F48" s="79"/>
      <c r="G48" s="79"/>
      <c r="H48" s="79"/>
      <c r="I48" s="79"/>
      <c r="J48" s="79"/>
      <c r="K48" s="79"/>
      <c r="L48" s="24"/>
    </row>
    <row r="49" spans="1:12" x14ac:dyDescent="0.2">
      <c r="A49" s="79" t="s">
        <v>129</v>
      </c>
      <c r="B49" s="79"/>
      <c r="C49" s="79"/>
      <c r="D49" s="79"/>
      <c r="E49" s="79"/>
      <c r="F49" s="246"/>
      <c r="G49" s="247"/>
      <c r="H49" s="247"/>
      <c r="I49" s="247"/>
      <c r="J49" s="247"/>
      <c r="K49" s="248"/>
      <c r="L49" s="24">
        <v>89</v>
      </c>
    </row>
    <row r="50" spans="1:12" x14ac:dyDescent="0.2">
      <c r="A50" s="79"/>
      <c r="B50" s="79"/>
      <c r="C50" s="79"/>
      <c r="D50" s="79"/>
      <c r="E50" s="79"/>
      <c r="F50" s="252"/>
      <c r="G50" s="253"/>
      <c r="H50" s="253"/>
      <c r="I50" s="253"/>
      <c r="J50" s="253"/>
      <c r="K50" s="254"/>
      <c r="L50" s="24"/>
    </row>
    <row r="51" spans="1:12" x14ac:dyDescent="0.2">
      <c r="A51" s="79"/>
      <c r="B51" s="79"/>
      <c r="C51" s="79"/>
      <c r="D51" s="79"/>
      <c r="E51" s="79"/>
      <c r="F51" s="252"/>
      <c r="G51" s="253"/>
      <c r="H51" s="253"/>
      <c r="I51" s="253"/>
      <c r="J51" s="253"/>
      <c r="K51" s="254"/>
      <c r="L51" s="24"/>
    </row>
    <row r="52" spans="1:12" x14ac:dyDescent="0.2">
      <c r="A52" s="79"/>
      <c r="B52" s="79"/>
      <c r="C52" s="79"/>
      <c r="D52" s="79"/>
      <c r="E52" s="79"/>
      <c r="F52" s="249"/>
      <c r="G52" s="250"/>
      <c r="H52" s="250"/>
      <c r="I52" s="250"/>
      <c r="J52" s="250"/>
      <c r="K52" s="251"/>
      <c r="L52" s="24"/>
    </row>
    <row r="53" spans="1:12" x14ac:dyDescent="0.2">
      <c r="A53" s="79"/>
      <c r="B53" s="79"/>
      <c r="C53" s="79"/>
      <c r="D53" s="79"/>
      <c r="E53" s="79"/>
      <c r="F53" s="79"/>
      <c r="G53" s="79"/>
      <c r="H53" s="79"/>
      <c r="I53" s="79"/>
      <c r="J53" s="79"/>
      <c r="K53" s="79"/>
      <c r="L53" s="24"/>
    </row>
    <row r="54" spans="1:12" x14ac:dyDescent="0.2">
      <c r="A54" s="79" t="s">
        <v>130</v>
      </c>
      <c r="B54" s="79"/>
      <c r="C54" s="79"/>
      <c r="D54" s="79"/>
      <c r="E54" s="79"/>
      <c r="F54" s="246"/>
      <c r="G54" s="247"/>
      <c r="H54" s="247"/>
      <c r="I54" s="247"/>
      <c r="J54" s="247"/>
      <c r="K54" s="248"/>
      <c r="L54" s="24">
        <v>90</v>
      </c>
    </row>
    <row r="55" spans="1:12" x14ac:dyDescent="0.2">
      <c r="A55" s="79"/>
      <c r="B55" s="79"/>
      <c r="C55" s="79"/>
      <c r="D55" s="79"/>
      <c r="E55" s="79"/>
      <c r="F55" s="249"/>
      <c r="G55" s="250"/>
      <c r="H55" s="250"/>
      <c r="I55" s="250"/>
      <c r="J55" s="250"/>
      <c r="K55" s="251"/>
      <c r="L55" s="24"/>
    </row>
    <row r="56" spans="1:12" x14ac:dyDescent="0.2">
      <c r="A56" s="79"/>
      <c r="B56" s="79"/>
      <c r="C56" s="79"/>
      <c r="D56" s="79"/>
      <c r="E56" s="79"/>
      <c r="F56" s="79"/>
      <c r="G56" s="79"/>
      <c r="H56" s="79"/>
      <c r="I56" s="79"/>
      <c r="J56" s="79"/>
      <c r="K56" s="79"/>
      <c r="L56" s="24"/>
    </row>
    <row r="57" spans="1:12" x14ac:dyDescent="0.2">
      <c r="A57" s="79" t="s">
        <v>131</v>
      </c>
      <c r="B57" s="79"/>
      <c r="C57" s="79"/>
      <c r="D57" s="79"/>
      <c r="E57" s="79"/>
      <c r="F57" s="246"/>
      <c r="G57" s="247"/>
      <c r="H57" s="247"/>
      <c r="I57" s="247"/>
      <c r="J57" s="247"/>
      <c r="K57" s="248"/>
      <c r="L57" s="24">
        <v>91</v>
      </c>
    </row>
    <row r="58" spans="1:12" x14ac:dyDescent="0.2">
      <c r="A58" s="79"/>
      <c r="B58" s="79"/>
      <c r="C58" s="79"/>
      <c r="D58" s="79"/>
      <c r="E58" s="79"/>
      <c r="F58" s="249"/>
      <c r="G58" s="250"/>
      <c r="H58" s="250"/>
      <c r="I58" s="250"/>
      <c r="J58" s="250"/>
      <c r="K58" s="251"/>
      <c r="L58" s="24"/>
    </row>
    <row r="59" spans="1:12" x14ac:dyDescent="0.2">
      <c r="A59" s="61"/>
      <c r="B59" s="61"/>
      <c r="C59" s="61"/>
      <c r="D59" s="61"/>
      <c r="E59" s="61"/>
      <c r="F59" s="61"/>
      <c r="G59" s="61"/>
      <c r="H59" s="61"/>
      <c r="I59" s="61"/>
      <c r="J59" s="61"/>
      <c r="K59" s="61"/>
    </row>
    <row r="60" spans="1:12" x14ac:dyDescent="0.2">
      <c r="A60" s="61"/>
      <c r="B60" s="61"/>
      <c r="C60" s="61"/>
      <c r="D60" s="61"/>
      <c r="E60" s="61"/>
      <c r="F60" s="61"/>
      <c r="G60" s="61"/>
      <c r="H60" s="61"/>
      <c r="I60" s="61"/>
      <c r="J60" s="61"/>
      <c r="K60" s="61"/>
    </row>
    <row r="61" spans="1:12" x14ac:dyDescent="0.2">
      <c r="A61" s="61"/>
      <c r="B61" s="61"/>
      <c r="C61" s="61"/>
      <c r="D61" s="61"/>
      <c r="E61" s="61"/>
      <c r="F61" s="61"/>
      <c r="G61" s="61"/>
      <c r="H61" s="61"/>
      <c r="I61" s="61"/>
      <c r="J61" s="61"/>
      <c r="K61" s="61"/>
    </row>
    <row r="62" spans="1:12" x14ac:dyDescent="0.2">
      <c r="A62" s="61"/>
      <c r="B62" s="61"/>
      <c r="C62" s="61"/>
      <c r="D62" s="61"/>
      <c r="E62" s="61"/>
      <c r="F62" s="61"/>
      <c r="G62" s="61"/>
      <c r="H62" s="61"/>
      <c r="I62" s="61"/>
      <c r="J62" s="61"/>
      <c r="K62" s="61"/>
    </row>
    <row r="63" spans="1:12" x14ac:dyDescent="0.2">
      <c r="A63" s="61"/>
      <c r="B63" s="61"/>
      <c r="C63" s="61"/>
      <c r="D63" s="61"/>
      <c r="E63" s="61"/>
      <c r="F63" s="61"/>
      <c r="G63" s="61"/>
      <c r="H63" s="61"/>
      <c r="I63" s="61"/>
      <c r="J63" s="61"/>
      <c r="K63" s="61"/>
    </row>
    <row r="64" spans="1:12" x14ac:dyDescent="0.2">
      <c r="A64" s="61"/>
      <c r="B64" s="61"/>
      <c r="C64" s="61"/>
      <c r="D64" s="61"/>
      <c r="E64" s="61"/>
      <c r="F64" s="61"/>
      <c r="G64" s="61"/>
      <c r="H64" s="61"/>
      <c r="I64" s="61"/>
      <c r="J64" s="61"/>
      <c r="K64" s="61"/>
    </row>
    <row r="65" spans="1:11" x14ac:dyDescent="0.2">
      <c r="A65" s="61"/>
      <c r="B65" s="61"/>
      <c r="C65" s="61"/>
      <c r="D65" s="61"/>
      <c r="E65" s="61"/>
      <c r="F65" s="61"/>
      <c r="G65" s="61"/>
      <c r="H65" s="61"/>
      <c r="I65" s="61"/>
      <c r="J65" s="61"/>
      <c r="K65" s="61"/>
    </row>
    <row r="66" spans="1:11" x14ac:dyDescent="0.2">
      <c r="A66" s="61"/>
      <c r="B66" s="61"/>
      <c r="C66" s="61"/>
      <c r="D66" s="61"/>
      <c r="E66" s="61"/>
      <c r="F66" s="61"/>
      <c r="G66" s="61"/>
      <c r="H66" s="61"/>
      <c r="I66" s="61"/>
      <c r="J66" s="61"/>
      <c r="K66" s="61"/>
    </row>
    <row r="67" spans="1:11" x14ac:dyDescent="0.2">
      <c r="A67" s="61"/>
      <c r="B67" s="61"/>
      <c r="C67" s="61"/>
      <c r="D67" s="61"/>
      <c r="E67" s="61"/>
      <c r="F67" s="61"/>
      <c r="G67" s="61"/>
      <c r="H67" s="61"/>
      <c r="I67" s="61"/>
      <c r="J67" s="61"/>
      <c r="K67" s="61"/>
    </row>
  </sheetData>
  <sheetProtection sheet="1" objects="1" scenarios="1" formatCells="0"/>
  <mergeCells count="4">
    <mergeCell ref="F46:K47"/>
    <mergeCell ref="F49:K52"/>
    <mergeCell ref="F54:K55"/>
    <mergeCell ref="F57:K58"/>
  </mergeCells>
  <pageMargins left="0.70866141732283461" right="0.70866141732283461" top="0.74803149606299213" bottom="0.74803149606299213" header="0.31496062992125984" footer="0.31496062992125984"/>
  <pageSetup paperSize="9" orientation="portrait"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view="pageLayout" topLeftCell="A13" zoomScaleNormal="100" workbookViewId="0">
      <selection activeCell="D29" activeCellId="23" sqref="D6:J6 D8:J8 E10:F10 E12:F12 J10 J12 D26:D27 F26:F27 H26:H27 J26:J27 J29:J30 J32:J33 J36:J37 J39:J40 H36:H37 H32:H33 H29:H30 F29:F30 F32:F33 F36:F37 D38 D36:D37 D32:D34 D29:D30"/>
    </sheetView>
  </sheetViews>
  <sheetFormatPr defaultColWidth="6.85546875" defaultRowHeight="11.25" x14ac:dyDescent="0.2"/>
  <cols>
    <col min="1" max="3" width="6.85546875" style="20"/>
    <col min="4" max="4" width="8.85546875" style="20" customWidth="1"/>
    <col min="5" max="5" width="4.7109375" style="20" customWidth="1"/>
    <col min="6" max="6" width="13.5703125" style="20" customWidth="1"/>
    <col min="7" max="7" width="4.7109375" style="20" customWidth="1"/>
    <col min="8" max="8" width="13.5703125" style="20" customWidth="1"/>
    <col min="9" max="9" width="4.7109375" style="20" customWidth="1"/>
    <col min="10" max="10" width="13.5703125" style="20" customWidth="1"/>
    <col min="11" max="11" width="4.7109375" style="20" customWidth="1"/>
    <col min="12" max="12" width="5.42578125" style="20" customWidth="1"/>
    <col min="13" max="16384" width="6.85546875" style="20"/>
  </cols>
  <sheetData>
    <row r="1" spans="1:12" ht="22.5" customHeight="1" x14ac:dyDescent="0.2"/>
    <row r="2" spans="1:12" ht="22.5" customHeight="1" x14ac:dyDescent="0.25">
      <c r="A2" s="80" t="s">
        <v>229</v>
      </c>
    </row>
    <row r="4" spans="1:12" ht="22.5" customHeight="1" x14ac:dyDescent="0.2">
      <c r="A4" s="101" t="s">
        <v>213</v>
      </c>
      <c r="B4" s="101"/>
      <c r="C4" s="101"/>
      <c r="D4" s="101"/>
      <c r="E4" s="101"/>
      <c r="F4" s="101"/>
      <c r="G4" s="101"/>
      <c r="H4" s="101"/>
      <c r="I4" s="101"/>
      <c r="J4" s="101"/>
      <c r="K4" s="101"/>
      <c r="L4" s="33"/>
    </row>
    <row r="6" spans="1:12" x14ac:dyDescent="0.2">
      <c r="A6" s="20" t="s">
        <v>78</v>
      </c>
      <c r="D6" s="255">
        <f>'Page 1'!F11</f>
        <v>0</v>
      </c>
      <c r="E6" s="256"/>
      <c r="F6" s="256"/>
      <c r="G6" s="256"/>
      <c r="H6" s="256"/>
      <c r="I6" s="256"/>
      <c r="J6" s="257"/>
    </row>
    <row r="8" spans="1:12" x14ac:dyDescent="0.2">
      <c r="A8" s="20" t="s">
        <v>4</v>
      </c>
      <c r="D8" s="255">
        <f>'Page 1'!F21</f>
        <v>0</v>
      </c>
      <c r="E8" s="256"/>
      <c r="F8" s="256"/>
      <c r="G8" s="256"/>
      <c r="H8" s="256"/>
      <c r="I8" s="256"/>
      <c r="J8" s="257"/>
    </row>
    <row r="10" spans="1:12" x14ac:dyDescent="0.2">
      <c r="A10" s="20" t="s">
        <v>79</v>
      </c>
      <c r="E10" s="258">
        <f>'Page 1'!F18</f>
        <v>0</v>
      </c>
      <c r="F10" s="259"/>
      <c r="G10" s="20" t="s">
        <v>82</v>
      </c>
      <c r="J10" s="260">
        <f>'Page 1'!F24</f>
        <v>0</v>
      </c>
    </row>
    <row r="12" spans="1:12" x14ac:dyDescent="0.2">
      <c r="A12" s="20" t="s">
        <v>80</v>
      </c>
      <c r="E12" s="258">
        <f>IF('Page 5'!I6="P",'Page 5'!H10,'Page 4'!H56)</f>
        <v>0</v>
      </c>
      <c r="F12" s="259"/>
      <c r="G12" s="20" t="s">
        <v>81</v>
      </c>
      <c r="J12" s="261"/>
    </row>
    <row r="14" spans="1:12" ht="67.5" customHeight="1" x14ac:dyDescent="0.2">
      <c r="A14" s="102" t="s">
        <v>231</v>
      </c>
      <c r="B14" s="102"/>
      <c r="C14" s="102"/>
      <c r="D14" s="102"/>
      <c r="E14" s="102"/>
      <c r="F14" s="102"/>
      <c r="G14" s="102"/>
      <c r="H14" s="102"/>
      <c r="I14" s="102"/>
      <c r="J14" s="102"/>
      <c r="K14" s="102"/>
    </row>
    <row r="16" spans="1:12" ht="22.5" customHeight="1" x14ac:dyDescent="0.2">
      <c r="A16" s="102" t="s">
        <v>178</v>
      </c>
      <c r="B16" s="102"/>
      <c r="C16" s="102"/>
      <c r="D16" s="102"/>
      <c r="E16" s="102"/>
      <c r="F16" s="102"/>
      <c r="G16" s="102"/>
      <c r="H16" s="102"/>
      <c r="I16" s="102"/>
      <c r="J16" s="102"/>
      <c r="K16" s="102"/>
    </row>
    <row r="18" spans="1:11" ht="11.25" customHeight="1" x14ac:dyDescent="0.2">
      <c r="A18" s="102" t="s">
        <v>104</v>
      </c>
      <c r="B18" s="102"/>
      <c r="C18" s="34"/>
    </row>
    <row r="19" spans="1:11" x14ac:dyDescent="0.2">
      <c r="A19" s="102"/>
      <c r="B19" s="102"/>
      <c r="C19" s="34"/>
      <c r="D19" s="35"/>
      <c r="E19" s="35"/>
      <c r="F19" s="35"/>
      <c r="G19" s="35"/>
      <c r="I19" s="20" t="s">
        <v>83</v>
      </c>
      <c r="J19" s="35"/>
      <c r="K19" s="35"/>
    </row>
    <row r="22" spans="1:11" x14ac:dyDescent="0.2">
      <c r="A22" s="45" t="s">
        <v>84</v>
      </c>
      <c r="B22" s="42"/>
      <c r="C22" s="41"/>
      <c r="D22" s="41"/>
      <c r="E22" s="44"/>
      <c r="F22" s="41"/>
      <c r="G22" s="49"/>
      <c r="H22" s="41"/>
      <c r="I22" s="41"/>
      <c r="J22" s="41"/>
      <c r="K22" s="57"/>
    </row>
    <row r="23" spans="1:11" x14ac:dyDescent="0.2">
      <c r="A23" s="40"/>
      <c r="B23" s="42"/>
      <c r="C23" s="41"/>
      <c r="D23" s="46"/>
      <c r="E23" s="44"/>
      <c r="F23" s="49"/>
      <c r="G23" s="49"/>
      <c r="H23" s="49" t="s">
        <v>61</v>
      </c>
      <c r="I23" s="49"/>
      <c r="J23" s="100" t="s">
        <v>62</v>
      </c>
      <c r="K23" s="100"/>
    </row>
    <row r="24" spans="1:11" x14ac:dyDescent="0.2">
      <c r="A24" s="40"/>
      <c r="B24" s="42"/>
      <c r="C24" s="41"/>
      <c r="D24" s="44" t="s">
        <v>63</v>
      </c>
      <c r="E24" s="44"/>
      <c r="F24" s="49" t="s">
        <v>64</v>
      </c>
      <c r="G24" s="49"/>
      <c r="H24" s="49" t="s">
        <v>65</v>
      </c>
      <c r="I24" s="49"/>
      <c r="J24" s="100"/>
      <c r="K24" s="100"/>
    </row>
    <row r="25" spans="1:11" x14ac:dyDescent="0.2">
      <c r="A25" s="41"/>
      <c r="B25" s="41"/>
      <c r="C25" s="41"/>
      <c r="D25" s="41"/>
      <c r="E25" s="44"/>
      <c r="F25" s="44"/>
      <c r="G25" s="49"/>
      <c r="H25" s="41"/>
      <c r="I25" s="41"/>
      <c r="J25" s="46"/>
      <c r="K25" s="58"/>
    </row>
    <row r="26" spans="1:11" x14ac:dyDescent="0.2">
      <c r="A26" s="41" t="s">
        <v>66</v>
      </c>
      <c r="B26" s="41"/>
      <c r="C26" s="41"/>
      <c r="D26" s="217">
        <f>'Page 6'!D10</f>
        <v>0</v>
      </c>
      <c r="E26" s="54">
        <f>'Page 6'!E10</f>
        <v>41</v>
      </c>
      <c r="F26" s="224">
        <f>'Page 6'!F10</f>
        <v>0</v>
      </c>
      <c r="G26" s="54">
        <f>'Page 6'!G10</f>
        <v>45</v>
      </c>
      <c r="H26" s="221">
        <f>'Page 6'!H10</f>
        <v>0</v>
      </c>
      <c r="I26" s="54">
        <f>'Page 6'!I10</f>
        <v>49</v>
      </c>
      <c r="J26" s="224">
        <f>F26-H26</f>
        <v>0</v>
      </c>
      <c r="K26" s="54">
        <f>'Page 6'!K10</f>
        <v>53</v>
      </c>
    </row>
    <row r="27" spans="1:11" x14ac:dyDescent="0.2">
      <c r="A27" s="41" t="s">
        <v>73</v>
      </c>
      <c r="B27" s="41"/>
      <c r="C27" s="41"/>
      <c r="D27" s="218"/>
      <c r="E27" s="54"/>
      <c r="F27" s="220"/>
      <c r="G27" s="55"/>
      <c r="H27" s="222"/>
      <c r="I27" s="55"/>
      <c r="J27" s="220"/>
      <c r="K27" s="54"/>
    </row>
    <row r="28" spans="1:11" x14ac:dyDescent="0.2">
      <c r="A28" s="41"/>
      <c r="B28" s="41"/>
      <c r="C28" s="41"/>
      <c r="D28" s="52"/>
      <c r="E28" s="54"/>
      <c r="F28" s="51"/>
      <c r="G28" s="55"/>
      <c r="H28" s="48"/>
      <c r="I28" s="55"/>
      <c r="J28" s="48"/>
      <c r="K28" s="54"/>
    </row>
    <row r="29" spans="1:11" x14ac:dyDescent="0.2">
      <c r="A29" s="41" t="s">
        <v>68</v>
      </c>
      <c r="B29" s="41"/>
      <c r="C29" s="41"/>
      <c r="D29" s="229">
        <f>'Page 6'!D13</f>
        <v>0</v>
      </c>
      <c r="E29" s="54">
        <f>'Page 6'!E13</f>
        <v>42</v>
      </c>
      <c r="F29" s="224">
        <f>J12*D29</f>
        <v>0</v>
      </c>
      <c r="G29" s="54">
        <f>'Page 6'!G13</f>
        <v>46</v>
      </c>
      <c r="H29" s="221">
        <f>'Page 6'!H13</f>
        <v>0</v>
      </c>
      <c r="I29" s="54">
        <f>'Page 6'!I13</f>
        <v>50</v>
      </c>
      <c r="J29" s="224">
        <f>F29-H29</f>
        <v>0</v>
      </c>
      <c r="K29" s="54">
        <f>'Page 6'!K13</f>
        <v>54</v>
      </c>
    </row>
    <row r="30" spans="1:11" x14ac:dyDescent="0.2">
      <c r="A30" s="41" t="s">
        <v>73</v>
      </c>
      <c r="B30" s="41"/>
      <c r="C30" s="41"/>
      <c r="D30" s="265"/>
      <c r="E30" s="54"/>
      <c r="F30" s="220"/>
      <c r="G30" s="55"/>
      <c r="H30" s="222"/>
      <c r="I30" s="55"/>
      <c r="J30" s="220"/>
      <c r="K30" s="54"/>
    </row>
    <row r="31" spans="1:11" x14ac:dyDescent="0.2">
      <c r="A31" s="41"/>
      <c r="B31" s="41"/>
      <c r="C31" s="41"/>
      <c r="D31" s="43"/>
      <c r="E31" s="54"/>
      <c r="F31" s="51"/>
      <c r="G31" s="55"/>
      <c r="H31" s="48"/>
      <c r="I31" s="55"/>
      <c r="J31" s="48"/>
      <c r="K31" s="54"/>
    </row>
    <row r="32" spans="1:11" x14ac:dyDescent="0.2">
      <c r="A32" s="41" t="s">
        <v>85</v>
      </c>
      <c r="B32" s="41"/>
      <c r="C32" s="41"/>
      <c r="D32" s="263">
        <f>'Page 6'!D16</f>
        <v>0</v>
      </c>
      <c r="E32" s="54" t="str">
        <f>'Page 6'!E16</f>
        <v>43A</v>
      </c>
      <c r="F32" s="224">
        <f>'Page 6'!F16</f>
        <v>0</v>
      </c>
      <c r="G32" s="54">
        <f>'Page 6'!G16</f>
        <v>47</v>
      </c>
      <c r="H32" s="221">
        <f>'Page 6'!H16</f>
        <v>0</v>
      </c>
      <c r="I32" s="54">
        <f>'Page 6'!I16</f>
        <v>51</v>
      </c>
      <c r="J32" s="224">
        <f>F32-H32</f>
        <v>0</v>
      </c>
      <c r="K32" s="54">
        <f>'Page 6'!K16</f>
        <v>55</v>
      </c>
    </row>
    <row r="33" spans="1:11" x14ac:dyDescent="0.2">
      <c r="A33" s="41" t="s">
        <v>86</v>
      </c>
      <c r="B33" s="41"/>
      <c r="C33" s="41"/>
      <c r="D33" s="264">
        <f>'Page 6'!D17</f>
        <v>0</v>
      </c>
      <c r="E33" s="54" t="str">
        <f>'Page 6'!E17</f>
        <v>43B</v>
      </c>
      <c r="F33" s="220"/>
      <c r="G33" s="55"/>
      <c r="H33" s="222"/>
      <c r="I33" s="55"/>
      <c r="J33" s="220"/>
      <c r="K33" s="54"/>
    </row>
    <row r="34" spans="1:11" x14ac:dyDescent="0.2">
      <c r="A34" s="41" t="s">
        <v>87</v>
      </c>
      <c r="B34" s="41"/>
      <c r="C34" s="41"/>
      <c r="D34" s="264">
        <f>'Page 6'!D18</f>
        <v>0</v>
      </c>
      <c r="E34" s="54" t="str">
        <f>'Page 6'!E18</f>
        <v>43C</v>
      </c>
      <c r="F34" s="51"/>
      <c r="G34" s="55"/>
      <c r="H34" s="48"/>
      <c r="I34" s="55"/>
      <c r="J34" s="48"/>
      <c r="K34" s="54"/>
    </row>
    <row r="35" spans="1:11" x14ac:dyDescent="0.2">
      <c r="A35" s="41"/>
      <c r="B35" s="41"/>
      <c r="C35" s="41"/>
      <c r="D35" s="43"/>
      <c r="E35" s="54"/>
      <c r="F35" s="51"/>
      <c r="G35" s="55"/>
      <c r="H35" s="48"/>
      <c r="I35" s="55"/>
      <c r="J35" s="48"/>
      <c r="K35" s="54"/>
    </row>
    <row r="36" spans="1:11" x14ac:dyDescent="0.2">
      <c r="A36" s="41" t="s">
        <v>72</v>
      </c>
      <c r="B36" s="41"/>
      <c r="C36" s="41"/>
      <c r="D36" s="229">
        <f>Data!D2</f>
        <v>0.14380000000000001</v>
      </c>
      <c r="E36" s="54">
        <f>'Page 6'!E20</f>
        <v>44</v>
      </c>
      <c r="F36" s="224">
        <f>'Page 6'!F20</f>
        <v>0</v>
      </c>
      <c r="G36" s="54">
        <f>'Page 6'!G20</f>
        <v>48</v>
      </c>
      <c r="H36" s="221">
        <f>'Page 6'!H20</f>
        <v>0</v>
      </c>
      <c r="I36" s="54">
        <f>'Page 6'!I20</f>
        <v>52</v>
      </c>
      <c r="J36" s="224">
        <f>F36-H36</f>
        <v>0</v>
      </c>
      <c r="K36" s="54">
        <f>'Page 6'!K20</f>
        <v>56</v>
      </c>
    </row>
    <row r="37" spans="1:11" x14ac:dyDescent="0.2">
      <c r="A37" s="41" t="s">
        <v>73</v>
      </c>
      <c r="B37" s="41"/>
      <c r="C37" s="41"/>
      <c r="D37" s="218"/>
      <c r="E37" s="44"/>
      <c r="F37" s="220"/>
      <c r="G37" s="56"/>
      <c r="H37" s="222"/>
      <c r="I37" s="56"/>
      <c r="J37" s="220"/>
      <c r="K37" s="54"/>
    </row>
    <row r="38" spans="1:11" x14ac:dyDescent="0.2">
      <c r="A38" s="41"/>
      <c r="B38" s="41"/>
      <c r="C38" s="41"/>
      <c r="D38" s="262"/>
      <c r="E38" s="44"/>
      <c r="F38" s="50"/>
      <c r="G38" s="47"/>
      <c r="H38" s="53"/>
      <c r="I38" s="53"/>
      <c r="J38" s="53"/>
      <c r="K38" s="54"/>
    </row>
    <row r="39" spans="1:11" x14ac:dyDescent="0.2">
      <c r="A39" s="41" t="s">
        <v>74</v>
      </c>
      <c r="B39" s="41"/>
      <c r="C39" s="41"/>
      <c r="D39" s="41"/>
      <c r="E39" s="44"/>
      <c r="F39" s="50"/>
      <c r="G39" s="47"/>
      <c r="H39" s="50"/>
      <c r="I39" s="53"/>
      <c r="J39" s="224">
        <f>J26+J29+J32+J36</f>
        <v>0</v>
      </c>
      <c r="K39" s="54">
        <f>'Page 6'!K23</f>
        <v>57</v>
      </c>
    </row>
    <row r="40" spans="1:11" x14ac:dyDescent="0.2">
      <c r="A40" s="41"/>
      <c r="B40" s="41"/>
      <c r="C40" s="41"/>
      <c r="D40" s="41"/>
      <c r="E40" s="44"/>
      <c r="F40" s="50"/>
      <c r="G40" s="47"/>
      <c r="H40" s="53"/>
      <c r="I40" s="53"/>
      <c r="J40" s="220"/>
      <c r="K40" s="54"/>
    </row>
    <row r="41" spans="1:11" ht="11.25" customHeight="1" x14ac:dyDescent="0.2">
      <c r="A41" s="67"/>
      <c r="B41" s="67"/>
      <c r="C41" s="67"/>
      <c r="D41" s="67"/>
      <c r="E41" s="67"/>
      <c r="F41" s="67"/>
      <c r="G41" s="67"/>
      <c r="H41" s="67"/>
      <c r="I41" s="67"/>
      <c r="J41" s="67"/>
      <c r="K41" s="67"/>
    </row>
    <row r="42" spans="1:11" ht="11.25" customHeight="1" x14ac:dyDescent="0.2">
      <c r="A42" s="73" t="s">
        <v>132</v>
      </c>
      <c r="B42" s="67"/>
      <c r="C42" s="67"/>
      <c r="D42" s="67"/>
      <c r="E42" s="67"/>
      <c r="F42" s="67"/>
      <c r="G42" s="67"/>
      <c r="H42" s="67"/>
      <c r="I42" s="67"/>
      <c r="J42" s="67"/>
      <c r="K42" s="67"/>
    </row>
    <row r="43" spans="1:11" ht="33.75" customHeight="1" x14ac:dyDescent="0.2">
      <c r="A43" s="98" t="s">
        <v>133</v>
      </c>
      <c r="B43" s="98"/>
      <c r="C43" s="98"/>
      <c r="D43" s="98"/>
      <c r="E43" s="98"/>
      <c r="F43" s="98"/>
      <c r="G43" s="98"/>
      <c r="H43" s="98"/>
      <c r="I43" s="98"/>
      <c r="J43" s="98"/>
      <c r="K43" s="98"/>
    </row>
    <row r="44" spans="1:11" ht="11.25" customHeight="1" x14ac:dyDescent="0.2">
      <c r="A44" s="43"/>
      <c r="B44" s="67"/>
      <c r="C44" s="67"/>
      <c r="D44" s="67"/>
      <c r="E44" s="67"/>
      <c r="F44" s="67"/>
      <c r="G44" s="67"/>
      <c r="H44" s="67"/>
      <c r="I44" s="67"/>
      <c r="J44" s="67"/>
      <c r="K44" s="67"/>
    </row>
    <row r="45" spans="1:11" ht="11.25" customHeight="1" x14ac:dyDescent="0.2">
      <c r="A45" s="43"/>
      <c r="B45" s="67"/>
      <c r="C45" s="67"/>
      <c r="D45" s="67"/>
      <c r="E45" s="67"/>
      <c r="F45" s="67"/>
      <c r="G45" s="67"/>
      <c r="H45" s="67"/>
      <c r="I45" s="67"/>
      <c r="J45" s="67"/>
      <c r="K45" s="67"/>
    </row>
    <row r="46" spans="1:11" ht="11.25" customHeight="1" x14ac:dyDescent="0.2">
      <c r="A46" s="43" t="s">
        <v>134</v>
      </c>
      <c r="B46" s="67"/>
      <c r="C46" s="67"/>
      <c r="D46" s="59"/>
      <c r="E46" s="59"/>
      <c r="F46" s="59"/>
      <c r="G46" s="59"/>
      <c r="H46" s="67"/>
      <c r="I46" s="39" t="s">
        <v>83</v>
      </c>
      <c r="J46" s="59"/>
      <c r="K46" s="59"/>
    </row>
    <row r="47" spans="1:11" ht="11.25" customHeight="1" x14ac:dyDescent="0.2"/>
    <row r="49" spans="1:11" ht="22.5" customHeight="1" x14ac:dyDescent="0.2">
      <c r="A49" s="103" t="s">
        <v>181</v>
      </c>
      <c r="B49" s="103"/>
      <c r="C49" s="103"/>
      <c r="D49" s="103"/>
      <c r="E49" s="103"/>
      <c r="F49" s="103"/>
      <c r="G49" s="103"/>
      <c r="H49" s="103"/>
      <c r="I49" s="103"/>
      <c r="J49" s="103"/>
      <c r="K49" s="103"/>
    </row>
  </sheetData>
  <sheetProtection sheet="1" objects="1" scenarios="1" formatCells="0"/>
  <mergeCells count="27">
    <mergeCell ref="A16:K16"/>
    <mergeCell ref="A14:K14"/>
    <mergeCell ref="A49:K49"/>
    <mergeCell ref="A43:K43"/>
    <mergeCell ref="J39:J40"/>
    <mergeCell ref="F32:F33"/>
    <mergeCell ref="H32:H33"/>
    <mergeCell ref="J32:J33"/>
    <mergeCell ref="D36:D37"/>
    <mergeCell ref="F36:F37"/>
    <mergeCell ref="H36:H37"/>
    <mergeCell ref="J36:J37"/>
    <mergeCell ref="A18:B19"/>
    <mergeCell ref="D29:D30"/>
    <mergeCell ref="F29:F30"/>
    <mergeCell ref="H29:H30"/>
    <mergeCell ref="J29:J30"/>
    <mergeCell ref="J26:J27"/>
    <mergeCell ref="J23:K24"/>
    <mergeCell ref="D26:D27"/>
    <mergeCell ref="F26:F27"/>
    <mergeCell ref="H26:H27"/>
    <mergeCell ref="A4:K4"/>
    <mergeCell ref="D6:J6"/>
    <mergeCell ref="E10:F10"/>
    <mergeCell ref="E12:F12"/>
    <mergeCell ref="D8:J8"/>
  </mergeCells>
  <pageMargins left="0.70866141732283461" right="0.70866141732283461" top="0.74803149606299213" bottom="0.74803149606299213" header="0.31496062992125984" footer="0.31496062992125984"/>
  <pageSetup paperSize="9" orientation="portrait" r:id="rId1"/>
  <headerFooter alignWithMargins="0">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FC3A3529-AE59-491E-BAE1-3076166513EB}">
            <xm:f>'Page 5'!$I$6=""</xm:f>
            <x14:dxf>
              <fill>
                <patternFill>
                  <bgColor rgb="FFDAEEF3"/>
                </patternFill>
              </fill>
            </x14:dxf>
          </x14:cfRule>
          <x14:cfRule type="expression" priority="2" id="{6BE214EA-2B50-4246-AF6D-2448F517C10D}">
            <xm:f>'Page 5'!$I$6="P"</xm:f>
            <x14:dxf/>
          </x14:cfRule>
          <xm:sqref>J12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Page 1</vt:lpstr>
      <vt:lpstr> Page 2</vt:lpstr>
      <vt:lpstr>Page 3</vt:lpstr>
      <vt:lpstr>Page 4</vt:lpstr>
      <vt:lpstr>Page 5</vt:lpstr>
      <vt:lpstr>Page 6</vt:lpstr>
      <vt:lpstr>Page 7</vt:lpstr>
      <vt:lpstr>Page 8</vt:lpstr>
      <vt:lpstr>Page 9</vt:lpstr>
      <vt:lpstr>Page 10</vt:lpstr>
      <vt:lpstr>Data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Purcell</dc:creator>
  <cp:lastModifiedBy>HCLEVELA</cp:lastModifiedBy>
  <cp:lastPrinted>2019-02-05T10:15:16Z</cp:lastPrinted>
  <dcterms:created xsi:type="dcterms:W3CDTF">2016-09-28T15:52:24Z</dcterms:created>
  <dcterms:modified xsi:type="dcterms:W3CDTF">2019-12-03T15:21:59Z</dcterms:modified>
</cp:coreProperties>
</file>