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https://nhsbsauk.sharepoint.com/teams/TechnicalConsultancyTeam4005/Shared Documents/General/DOCUMENT MANAGEMENT SYSTEM/Requests and Reviews/GP/29848/FINAL/"/>
    </mc:Choice>
  </mc:AlternateContent>
  <xr:revisionPtr revIDLastSave="20" documentId="13_ncr:1_{C110DE1C-0519-4612-8179-6E86BE81E6B5}" xr6:coauthVersionLast="47" xr6:coauthVersionMax="47" xr10:uidLastSave="{21AC623E-0FE1-401F-B2B3-63D173FCD6D1}"/>
  <bookViews>
    <workbookView xWindow="28680" yWindow="-120" windowWidth="29040" windowHeight="15840" xr2:uid="{00000000-000D-0000-FFFF-FFFF00000000}"/>
  </bookViews>
  <sheets>
    <sheet name="Page 1" sheetId="1" r:id="rId1"/>
    <sheet name=" Page 2" sheetId="2" r:id="rId2"/>
    <sheet name="Page 3" sheetId="3" r:id="rId3"/>
    <sheet name="Page 4" sheetId="4" r:id="rId4"/>
    <sheet name="Page 5" sheetId="10" r:id="rId5"/>
    <sheet name="Page 6" sheetId="5" r:id="rId6"/>
    <sheet name="Page 7" sheetId="6" r:id="rId7"/>
    <sheet name="Page 8" sheetId="8" r:id="rId8"/>
    <sheet name="Page 9" sheetId="7" r:id="rId9"/>
    <sheet name="Page 10" sheetId="11" r:id="rId10"/>
    <sheet name="Data" sheetId="9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4" i="4" l="1"/>
  <c r="D38" i="5"/>
  <c r="D20" i="5"/>
  <c r="D10" i="5"/>
  <c r="A15" i="4" l="1"/>
  <c r="K30" i="10" l="1"/>
  <c r="H30" i="10"/>
  <c r="H33" i="10" s="1"/>
  <c r="H16" i="2" l="1"/>
  <c r="H20" i="2" s="1"/>
  <c r="K47" i="11" l="1"/>
  <c r="K44" i="11"/>
  <c r="K39" i="11"/>
  <c r="K36" i="11"/>
  <c r="K33" i="11"/>
  <c r="I44" i="11"/>
  <c r="I39" i="11"/>
  <c r="I36" i="11"/>
  <c r="I33" i="11"/>
  <c r="G44" i="11"/>
  <c r="G39" i="11"/>
  <c r="G36" i="11"/>
  <c r="G33" i="11"/>
  <c r="E44" i="11"/>
  <c r="E42" i="11"/>
  <c r="E41" i="11"/>
  <c r="E40" i="11"/>
  <c r="E39" i="11"/>
  <c r="E36" i="11"/>
  <c r="E33" i="11"/>
  <c r="K44" i="7"/>
  <c r="K41" i="7"/>
  <c r="K37" i="7"/>
  <c r="K34" i="7"/>
  <c r="K31" i="7"/>
  <c r="I41" i="7"/>
  <c r="I37" i="7"/>
  <c r="I34" i="7"/>
  <c r="I31" i="7"/>
  <c r="G41" i="7"/>
  <c r="G37" i="7"/>
  <c r="G34" i="7"/>
  <c r="G31" i="7"/>
  <c r="E41" i="7"/>
  <c r="E39" i="7"/>
  <c r="E38" i="7"/>
  <c r="E37" i="7"/>
  <c r="E34" i="7"/>
  <c r="E31" i="7"/>
  <c r="A13" i="4" l="1"/>
  <c r="D42" i="11" l="1"/>
  <c r="D41" i="11"/>
  <c r="D40" i="11"/>
  <c r="D39" i="11"/>
  <c r="H44" i="11" l="1"/>
  <c r="H39" i="11"/>
  <c r="H36" i="11"/>
  <c r="H33" i="11"/>
  <c r="K30" i="6"/>
  <c r="H43" i="6" l="1"/>
  <c r="H46" i="6" s="1"/>
  <c r="H34" i="6"/>
  <c r="H21" i="6"/>
  <c r="D44" i="11"/>
  <c r="D36" i="11"/>
  <c r="J11" i="11"/>
  <c r="E11" i="11"/>
  <c r="D9" i="11"/>
  <c r="D7" i="11"/>
  <c r="D41" i="5"/>
  <c r="I8" i="10"/>
  <c r="K29" i="4"/>
  <c r="K32" i="4"/>
  <c r="K35" i="4"/>
  <c r="K38" i="4"/>
  <c r="K41" i="4"/>
  <c r="K44" i="4"/>
  <c r="K47" i="4"/>
  <c r="F41" i="5" l="1"/>
  <c r="D41" i="7"/>
  <c r="F49" i="5"/>
  <c r="D39" i="7"/>
  <c r="D38" i="7"/>
  <c r="D37" i="7"/>
  <c r="D34" i="7"/>
  <c r="H41" i="7"/>
  <c r="H37" i="7"/>
  <c r="H34" i="7"/>
  <c r="H31" i="7"/>
  <c r="J10" i="7"/>
  <c r="E10" i="7"/>
  <c r="D8" i="7"/>
  <c r="D6" i="7"/>
  <c r="K43" i="6"/>
  <c r="H40" i="6"/>
  <c r="K37" i="6"/>
  <c r="H6" i="6"/>
  <c r="K6" i="6" s="1"/>
  <c r="K15" i="4"/>
  <c r="K14" i="4"/>
  <c r="K13" i="4"/>
  <c r="K7" i="4"/>
  <c r="K6" i="4"/>
  <c r="K16" i="2"/>
  <c r="K20" i="2" s="1"/>
  <c r="K42" i="2" s="1"/>
  <c r="H42" i="2"/>
  <c r="K61" i="2" l="1"/>
  <c r="K6" i="3" s="1"/>
  <c r="K22" i="3" s="1"/>
  <c r="H61" i="2"/>
  <c r="K11" i="6"/>
  <c r="K34" i="6" s="1"/>
  <c r="K40" i="6" s="1"/>
  <c r="K46" i="6" s="1"/>
  <c r="J50" i="6" s="1"/>
  <c r="K9" i="4"/>
  <c r="K17" i="4"/>
  <c r="H6" i="3" l="1"/>
  <c r="H13" i="3" s="1"/>
  <c r="J26" i="3" s="1"/>
  <c r="J45" i="2"/>
  <c r="J29" i="3"/>
  <c r="K21" i="6"/>
  <c r="J25" i="6" l="1"/>
  <c r="J48" i="2" s="1"/>
  <c r="J51" i="2" s="1"/>
  <c r="J32" i="3"/>
  <c r="J38" i="3" l="1"/>
  <c r="H29" i="4" s="1"/>
  <c r="E13" i="11" l="1"/>
  <c r="H50" i="4"/>
  <c r="F36" i="11" l="1"/>
  <c r="J36" i="11" s="1"/>
  <c r="F13" i="5"/>
  <c r="J13" i="5" s="1"/>
  <c r="F20" i="5"/>
  <c r="E12" i="7"/>
  <c r="F44" i="5"/>
  <c r="J41" i="5"/>
  <c r="F16" i="5"/>
  <c r="J16" i="5" s="1"/>
  <c r="F34" i="7" l="1"/>
  <c r="J34" i="7" s="1"/>
  <c r="F10" i="5"/>
  <c r="J10" i="5" s="1"/>
  <c r="D31" i="7"/>
  <c r="F44" i="11"/>
  <c r="J44" i="11" s="1"/>
  <c r="J49" i="5"/>
  <c r="F39" i="11"/>
  <c r="J39" i="11" s="1"/>
  <c r="J44" i="5"/>
  <c r="F37" i="7"/>
  <c r="J37" i="7" s="1"/>
  <c r="F41" i="7"/>
  <c r="J41" i="7" s="1"/>
  <c r="J20" i="5"/>
  <c r="F38" i="5" l="1"/>
  <c r="F33" i="11" s="1"/>
  <c r="J33" i="11" s="1"/>
  <c r="J47" i="11" s="1"/>
  <c r="D33" i="11"/>
  <c r="F31" i="7"/>
  <c r="J31" i="7" s="1"/>
  <c r="J44" i="7" s="1"/>
  <c r="J23" i="5"/>
  <c r="J38" i="5" l="1"/>
  <c r="J52" i="5" s="1"/>
</calcChain>
</file>

<file path=xl/sharedStrings.xml><?xml version="1.0" encoding="utf-8"?>
<sst xmlns="http://schemas.openxmlformats.org/spreadsheetml/2006/main" count="384" uniqueCount="309">
  <si>
    <t>NOT to be completed by a salaried GP employed by a limited company who is not a shareholder.</t>
  </si>
  <si>
    <t>Provider's full name</t>
  </si>
  <si>
    <t>Box</t>
  </si>
  <si>
    <t>A</t>
  </si>
  <si>
    <t>Company's full name</t>
  </si>
  <si>
    <t>Company's employing authority code</t>
  </si>
  <si>
    <t>Company's registration number</t>
  </si>
  <si>
    <t>Type of contract; i.e. GMS, PMS, APMS, SPMS etc</t>
  </si>
  <si>
    <t>C</t>
  </si>
  <si>
    <t>D</t>
  </si>
  <si>
    <t>E</t>
  </si>
  <si>
    <t>F</t>
  </si>
  <si>
    <t>G</t>
  </si>
  <si>
    <t>H</t>
  </si>
  <si>
    <t>I</t>
  </si>
  <si>
    <t>J</t>
  </si>
  <si>
    <t>Tick if earnings cap applies to your added years purchase</t>
  </si>
  <si>
    <t>Tick this box if figures in this certificate are estimated or from provisional accounts</t>
  </si>
  <si>
    <t>K</t>
  </si>
  <si>
    <t>L</t>
  </si>
  <si>
    <t>Please refer to the 'Limited Company Guidance And Completion Notes' when completing this schedule.</t>
  </si>
  <si>
    <t>Calculation of the company's NHS income ratio</t>
  </si>
  <si>
    <t>Accounting year ended</t>
  </si>
  <si>
    <t>1A</t>
  </si>
  <si>
    <t>2A</t>
  </si>
  <si>
    <t>3A</t>
  </si>
  <si>
    <t>4A</t>
  </si>
  <si>
    <t>5A</t>
  </si>
  <si>
    <t>Important Note</t>
  </si>
  <si>
    <r>
      <t xml:space="preserve">NHS income ratio (Box 4 </t>
    </r>
    <r>
      <rPr>
        <sz val="8"/>
        <color theme="1"/>
        <rFont val="Calibri"/>
        <family val="2"/>
      </rPr>
      <t>÷</t>
    </r>
    <r>
      <rPr>
        <sz val="8"/>
        <color theme="1"/>
        <rFont val="Arial"/>
        <family val="2"/>
      </rPr>
      <t xml:space="preserve"> Box 2 x 100) *</t>
    </r>
  </si>
  <si>
    <t>Calculation of pensionable profits paid as salary</t>
  </si>
  <si>
    <t>6A</t>
  </si>
  <si>
    <t>7A</t>
  </si>
  <si>
    <t>8A</t>
  </si>
  <si>
    <t>Multiply the figure in box 7 by the figure in box 5.</t>
  </si>
  <si>
    <t>12A</t>
  </si>
  <si>
    <t>13A</t>
  </si>
  <si>
    <t>Enter your total net dividend received in respect of each accounting year above.</t>
  </si>
  <si>
    <t>14A</t>
  </si>
  <si>
    <r>
      <t xml:space="preserve">Enter the smaller of boxes 13 and 14.  This is your maximum </t>
    </r>
    <r>
      <rPr>
        <b/>
        <sz val="8"/>
        <color theme="1"/>
        <rFont val="Arial"/>
        <family val="2"/>
      </rPr>
      <t>actual</t>
    </r>
    <r>
      <rPr>
        <sz val="8"/>
        <color theme="1"/>
        <rFont val="Arial"/>
        <family val="2"/>
      </rPr>
      <t xml:space="preserve"> pensionable dividend for each accounting period.</t>
    </r>
  </si>
  <si>
    <t>15A</t>
  </si>
  <si>
    <t>16A</t>
  </si>
  <si>
    <t>17A</t>
  </si>
  <si>
    <t>Add box 18 to 19.  This is your total pensionable dividend.</t>
  </si>
  <si>
    <t>NHS pensionable pay</t>
  </si>
  <si>
    <t>NHS pensionable pay for added years purposes</t>
  </si>
  <si>
    <t>Employment</t>
  </si>
  <si>
    <t>Employment box 7A above</t>
  </si>
  <si>
    <t>Total employment to cross reference to box 1 of the tax return employment pages</t>
  </si>
  <si>
    <t>Dividends</t>
  </si>
  <si>
    <t>Total dividends to cross reference to box 3 of the tax return</t>
  </si>
  <si>
    <t>Pensionable pay from box 21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</si>
  <si>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Locum income pensioned separately</t>
    </r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</si>
  <si>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Type 2 practitioner pensionable pay already pensioned at source.</t>
    </r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</si>
  <si>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Pensionable GP SOLO income.</t>
    </r>
  </si>
  <si>
    <t>Contributions already</t>
  </si>
  <si>
    <t>Relevant %</t>
  </si>
  <si>
    <t>Contributions due</t>
  </si>
  <si>
    <t>paid</t>
  </si>
  <si>
    <t xml:space="preserve">Employee pension  </t>
  </si>
  <si>
    <t>contributions*</t>
  </si>
  <si>
    <t>Added years pension</t>
  </si>
  <si>
    <t>Money Purchase AVC%*</t>
  </si>
  <si>
    <t>Money Purchase amount*</t>
  </si>
  <si>
    <t>Additional pension amount*</t>
  </si>
  <si>
    <t xml:space="preserve">Employer pension                                              </t>
  </si>
  <si>
    <t>contributions</t>
  </si>
  <si>
    <t>Total amount of contributions (over)/under paid for the year</t>
  </si>
  <si>
    <t>Actual from final accounts</t>
  </si>
  <si>
    <t>Calculation of maximum potential pensionable dividend</t>
  </si>
  <si>
    <t>Provider's name</t>
  </si>
  <si>
    <t>NI number or pension scheme ref no</t>
  </si>
  <si>
    <t>Pensionable profit</t>
  </si>
  <si>
    <t>Pensionable profit for added years</t>
  </si>
  <si>
    <t>Company NHSPA EAC</t>
  </si>
  <si>
    <t>Date</t>
  </si>
  <si>
    <t>Total contributions</t>
  </si>
  <si>
    <t>Money Purchase AVC%</t>
  </si>
  <si>
    <t>Money Purchase amount</t>
  </si>
  <si>
    <t>Additional pension amount</t>
  </si>
  <si>
    <t>Additional Information</t>
  </si>
  <si>
    <t>Tiers</t>
  </si>
  <si>
    <t>Ee rates</t>
  </si>
  <si>
    <t>Er rate</t>
  </si>
  <si>
    <t>P</t>
  </si>
  <si>
    <t>Apply tier rate below</t>
  </si>
  <si>
    <t>N</t>
  </si>
  <si>
    <t>1995/2008</t>
  </si>
  <si>
    <t>Tick this box if you have entered the 2015 NHS pension scheme</t>
  </si>
  <si>
    <t>M</t>
  </si>
  <si>
    <t>O</t>
  </si>
  <si>
    <t>Calculation of pensionable profits paid as dividends</t>
  </si>
  <si>
    <t>income at box 21 relates.</t>
  </si>
  <si>
    <t>NHS Pension Scheme year end, to which the pensionable</t>
  </si>
  <si>
    <t>Calculation of NHS Pension Scheme Contributions for 1995/2008 schemes</t>
  </si>
  <si>
    <t>Calculation of NHS Pension Scheme Contributions for the 2015 scheme</t>
  </si>
  <si>
    <t>84A</t>
  </si>
  <si>
    <t>85A</t>
  </si>
  <si>
    <t>ERRBO amount</t>
  </si>
  <si>
    <t>If box M is ticked please provide the date of entering the 2015 scheme</t>
  </si>
  <si>
    <t>35A</t>
  </si>
  <si>
    <t>Employment box 7 above</t>
  </si>
  <si>
    <t>32A</t>
  </si>
  <si>
    <t>32B</t>
  </si>
  <si>
    <t>33A</t>
  </si>
  <si>
    <t>33B</t>
  </si>
  <si>
    <t>Pensionable pay from box 21 apportioned between schemes</t>
  </si>
  <si>
    <t>82A</t>
  </si>
  <si>
    <t>83A</t>
  </si>
  <si>
    <t>Tier rates for employee contributions - with Annualisation</t>
  </si>
  <si>
    <t>Tier rates for employee contributions - no Annualisation</t>
  </si>
  <si>
    <t>Use this page to provide any additional information and calculations</t>
  </si>
  <si>
    <t xml:space="preserve">If you cannot use the standard or alternative non-NHS expense calculations explain your own method of </t>
  </si>
  <si>
    <t>non-NHS expense calculation here.</t>
  </si>
  <si>
    <t>Also use this box to provide any other information that may assist the processing of this certificate, including</t>
  </si>
  <si>
    <t>notes about retirement, 24 hour retirement, seniority, added years capped income etc.</t>
  </si>
  <si>
    <t>If you have an agent who completes your certificate you may provide their details below to enable communication:</t>
  </si>
  <si>
    <t>Agent name</t>
  </si>
  <si>
    <t>Address</t>
  </si>
  <si>
    <t>Office telephone number</t>
  </si>
  <si>
    <t>E-mail address</t>
  </si>
  <si>
    <t>Host (i.e. commissioning) PCSE/LHB</t>
  </si>
  <si>
    <t>PCSE/LHB Agreement</t>
  </si>
  <si>
    <t>PCSE/LHB authorised signature</t>
  </si>
  <si>
    <t>34A</t>
  </si>
  <si>
    <t>35B</t>
  </si>
  <si>
    <t>34B</t>
  </si>
  <si>
    <r>
      <rPr>
        <b/>
        <sz val="8"/>
        <rFont val="Arial"/>
        <family val="2"/>
      </rPr>
      <t>Add:</t>
    </r>
    <r>
      <rPr>
        <sz val="8"/>
        <rFont val="Arial"/>
        <family val="2"/>
      </rPr>
      <t xml:space="preserve"> Locum income pensioned separately </t>
    </r>
  </si>
  <si>
    <r>
      <rPr>
        <b/>
        <sz val="8"/>
        <rFont val="Arial"/>
        <family val="2"/>
      </rPr>
      <t>Add:</t>
    </r>
    <r>
      <rPr>
        <sz val="8"/>
        <rFont val="Arial"/>
        <family val="2"/>
      </rPr>
      <t xml:space="preserve"> GP Solo income for the year</t>
    </r>
  </si>
  <si>
    <t>Total income for tier rate purposes</t>
  </si>
  <si>
    <t>Tier rate for 1995/2008 scheme income</t>
  </si>
  <si>
    <t>1995/2008 Scheme Pensionable Profits</t>
  </si>
  <si>
    <t>2015 Scheme Pensionable Profits</t>
  </si>
  <si>
    <t>opted out or retired from the NHS Pension Scheme.</t>
  </si>
  <si>
    <t xml:space="preserve">Tier rate for 2015 scheme income (refer to the NHS Pensions </t>
  </si>
  <si>
    <t>Agency calculator available on the website)</t>
  </si>
  <si>
    <t>36A</t>
  </si>
  <si>
    <t>37A</t>
  </si>
  <si>
    <t>38A</t>
  </si>
  <si>
    <t>38B</t>
  </si>
  <si>
    <t>37B</t>
  </si>
  <si>
    <t>36B</t>
  </si>
  <si>
    <t>43A</t>
  </si>
  <si>
    <t>43B</t>
  </si>
  <si>
    <t>43C</t>
  </si>
  <si>
    <t>60A</t>
  </si>
  <si>
    <t>60B</t>
  </si>
  <si>
    <t>60C</t>
  </si>
  <si>
    <t>60D</t>
  </si>
  <si>
    <t>75A</t>
  </si>
  <si>
    <t>76A</t>
  </si>
  <si>
    <t>77A</t>
  </si>
  <si>
    <t>78A</t>
  </si>
  <si>
    <t>80A</t>
  </si>
  <si>
    <t>81A</t>
  </si>
  <si>
    <t>Boxes 45 to 48 include the amount of pensionable pay in box 32A (or 33A) multiplied by the relevant % in box 41 to 44 above.</t>
  </si>
  <si>
    <t>* You must enter zero or the actual percentage in boxes 41, 42 &amp; 43A, and zero or the actual amount in boxes 43B &amp; 43C.</t>
  </si>
  <si>
    <t>* See the NHS Pensions Agency's guidance to tiered rate contributions to be used.</t>
  </si>
  <si>
    <t>Boxes 62 to 65 include the amount of pensionable pay in box 32B (or 33B) multiplied by the relevant % in box 58 to 61 above.</t>
  </si>
  <si>
    <t>* You must enter zero or the actual percentage in boxes 58, 59 &amp; 60A, and zero or the actual amount in boxes 60B, 60C &amp; 60D.</t>
  </si>
  <si>
    <t>Multiply the figure in box 77 by the figure in box 76.</t>
  </si>
  <si>
    <t>National Insurance number</t>
  </si>
  <si>
    <t>Pension Scheme 'SD' reference</t>
  </si>
  <si>
    <t>GMC registration number</t>
  </si>
  <si>
    <t>B1</t>
  </si>
  <si>
    <t>B2</t>
  </si>
  <si>
    <t>B3</t>
  </si>
  <si>
    <t>Pensionable pay from box 21 apportionment between schemes</t>
  </si>
  <si>
    <t>earnings derive from this one company contract.</t>
  </si>
  <si>
    <t xml:space="preserve">Where you have ticked box M above and entered a date in box N on page 1 please apportion your practitioner and GP Solo income </t>
  </si>
  <si>
    <t>around that date.  The guidance notes offer assistance.</t>
  </si>
  <si>
    <t xml:space="preserve">To be completed by all GP (and non-GP) providers who are shareholders in a limited company that holds a GMS, </t>
  </si>
  <si>
    <t>necessary adjustments, complete page 7 and enter the adjustments at boxes 10 and 19.</t>
  </si>
  <si>
    <t>particular ratio of NHS income needs to be calculated.</t>
  </si>
  <si>
    <t xml:space="preserve">Contributions due </t>
  </si>
  <si>
    <t>less contributions paid</t>
  </si>
  <si>
    <t>less contributions</t>
  </si>
  <si>
    <t xml:space="preserve"> paid</t>
  </si>
  <si>
    <t xml:space="preserve">Enter the estimated and actual NHS income ratio (box 5A, </t>
  </si>
  <si>
    <t>Enter your estimated and actual theoretical share of the</t>
  </si>
  <si>
    <t>and 12 of this certificate respectively).</t>
  </si>
  <si>
    <t>ratio of NHS income needs to be calculated and an adjustment needs to be made to the pensionable pay.</t>
  </si>
  <si>
    <t xml:space="preserve">Multiply the figure in box 80 by the figure in box 76.  This is </t>
  </si>
  <si>
    <t>your maximum potential pensionable dividend.</t>
  </si>
  <si>
    <t>Enter your total net dividend received in respect of the</t>
  </si>
  <si>
    <t>above accounting year.</t>
  </si>
  <si>
    <t xml:space="preserve">Of the figure in box 82, enter the amount of dividend paid </t>
  </si>
  <si>
    <t xml:space="preserve">Enter the lower of box of 83 and 84.  This is your NHS </t>
  </si>
  <si>
    <t xml:space="preserve">Enter the smaller of boxes 81 and 82.  This is your maximum </t>
  </si>
  <si>
    <t>actual pensionable dividend.</t>
  </si>
  <si>
    <t>Where agent details have been included on page 8, I hereby give my consent for PCSE to contact my agent regarding the information</t>
  </si>
  <si>
    <t>provided in this certificate</t>
  </si>
  <si>
    <t xml:space="preserve">You must send the certificate to the PCSE/LHB as soon as possible and NO LATER THAN 28th </t>
  </si>
  <si>
    <t xml:space="preserve">"I confirm that information provided on this Certificate is correct, is consistent with my HMRC tax return and </t>
  </si>
  <si>
    <t>the accounts filed to Companies House, my declared NHS pensionable pay does not include non-NHS</t>
  </si>
  <si>
    <t>(i.e. private) income, and that I shall pay all contributions due."</t>
  </si>
  <si>
    <t xml:space="preserve">An electronic spreadsheet version of the Certificate is only acceptable with page 9 unsigned if submitted via an nhs.net email </t>
  </si>
  <si>
    <t>address.  Submissions from other sources must be accompanied by the signed page.</t>
  </si>
  <si>
    <t xml:space="preserve">I have checked the figures shown in boxes 21, 22 and 24 of this certificate and I am satisfied that they appear </t>
  </si>
  <si>
    <t xml:space="preserve">consistent with the relevant NHS work and income that this PCSE/LHB is aware of and confirm that they have </t>
  </si>
  <si>
    <t xml:space="preserve">been used to confirm, record and pay over to NHS Pensions the appropriate NHS Pension Scheme contributions </t>
  </si>
  <si>
    <t>for the year to which this certificate relates.</t>
  </si>
  <si>
    <t>GP (or non-GP Provider's)</t>
  </si>
  <si>
    <t>signature</t>
  </si>
  <si>
    <t>Declaration of NHS pensionable profits in respect of GMS, PMS, SPMS or APMS income from a limited company for</t>
  </si>
  <si>
    <t xml:space="preserve">An electronic spreadsheet version of the Certificate is only acceptable with page 10 unsigned if submitted via an nhs.net email </t>
  </si>
  <si>
    <t>If you give false information you may be liable to investigation and prosecution.</t>
  </si>
  <si>
    <t xml:space="preserve">"I confirm that information provided on this Certificate is correct, is consistent with my HMRC tax return and the </t>
  </si>
  <si>
    <t xml:space="preserve">accounts filed to Companies House, my declared NHS pensionable pay does not include non-NHS (i.e. private) </t>
  </si>
  <si>
    <t>income, and that I shall pay all contributions due."</t>
  </si>
  <si>
    <t>GP (or non-GP</t>
  </si>
  <si>
    <t>Provider's) signature</t>
  </si>
  <si>
    <t>State your theoretical share of the company's total NHS and</t>
  </si>
  <si>
    <t>shareholders' income that has been pensioned separately.</t>
  </si>
  <si>
    <t xml:space="preserve">non-NHS income (not adjusted for tax purposes) excluding </t>
  </si>
  <si>
    <t>State the amount of income included in Box 2 above relating</t>
  </si>
  <si>
    <t xml:space="preserve"> to non-NHS income.</t>
  </si>
  <si>
    <t>Deduct the non-NHS income stated in Box 3 from the income</t>
  </si>
  <si>
    <t>company's NHS income.</t>
  </si>
  <si>
    <t xml:space="preserve">stated in Box 2.  This is your theoretical entitlement to the </t>
  </si>
  <si>
    <t>an estimated percentage at box 5A.  You should use your knowledge of your own affairs to determine this percentage, but it is</t>
  </si>
  <si>
    <t xml:space="preserve">acceptable to rely on the figure from box 5.  Where the figure is estimated, tick box L above and, if not using the figure from box 5, </t>
  </si>
  <si>
    <t>explain at box 87 how you have arrived at the figure in box 5A.</t>
  </si>
  <si>
    <t xml:space="preserve">For each company year end, enter the element of salary </t>
  </si>
  <si>
    <t xml:space="preserve"> tax return (see below).</t>
  </si>
  <si>
    <t>Enter your theoretical share of the profit after tax, but before</t>
  </si>
  <si>
    <t>dividends paid, in respect of each accounting year end to which</t>
  </si>
  <si>
    <t>in the guidance notes.</t>
  </si>
  <si>
    <t>Multiply the figure in box 12 by the figure in box 5.  This is</t>
  </si>
  <si>
    <t>accounting year end.</t>
  </si>
  <si>
    <t>your maximum potential pensionable dividend for the respective</t>
  </si>
  <si>
    <t xml:space="preserve"> exceed box 14 and should match box 16A of the previous cert)</t>
  </si>
  <si>
    <t>Limited Company Certificate.</t>
  </si>
  <si>
    <t>Add the figures in boxes 11 and 20 together and enter the total in box 21.  This is your</t>
  </si>
  <si>
    <t>Please tick box P if the annualisation rules do not apply to your 2015 scheme income and your pensionable pay is, therefore,</t>
  </si>
  <si>
    <t>this page blank and proceed to page 5.  Please consult the guidance notes for further information on annualised earnings.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</si>
  <si>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The pensionable amount of other salaried income treated as</t>
    </r>
  </si>
  <si>
    <t>practitioner pay (eg hospital bed fund posts).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</si>
  <si>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Pensionable practitioner income from the Type 1 Practitioner </t>
    </r>
  </si>
  <si>
    <t>Certificate of Pensionable Profit.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</si>
  <si>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Any other pensionable practitioner pay not included above; eg</t>
    </r>
  </si>
  <si>
    <t>other type 1 practitioner certificate.</t>
  </si>
  <si>
    <t>This is your gross practitioner pay for the determination of</t>
  </si>
  <si>
    <t>the tier rate.</t>
  </si>
  <si>
    <t xml:space="preserve">If you were a member of the 2015 pension scheme at any time during the year, and your earnings are subject to the annualisation </t>
  </si>
  <si>
    <t xml:space="preserve">rules, please tick the box below and consult the guidance notes to apportion your income from box 21 between the schemes. </t>
  </si>
  <si>
    <t>You will then need to use the annualisation calculator from the NHS Pensions Agency website to calculate the correct tier rate for</t>
  </si>
  <si>
    <t>2015 membership.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</si>
  <si>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Pensionable practitioner income from the Type 1</t>
    </r>
  </si>
  <si>
    <t xml:space="preserve"> Certificate of pensionable profit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</si>
  <si>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Any other pensionable practitioner pay not included </t>
    </r>
  </si>
  <si>
    <t>above; eg other Type 1 or company certificate</t>
  </si>
  <si>
    <r>
      <rPr>
        <b/>
        <sz val="8"/>
        <color theme="1"/>
        <rFont val="Arial"/>
        <family val="2"/>
      </rPr>
      <t>Add:</t>
    </r>
    <r>
      <rPr>
        <sz val="8"/>
        <color theme="1"/>
        <rFont val="Arial"/>
        <family val="2"/>
      </rPr>
      <t xml:space="preserve"> Type 2 practitioner pensionable pay already pensioned</t>
    </r>
  </si>
  <si>
    <t>at source, including bed fund posts</t>
  </si>
  <si>
    <t xml:space="preserve">GP provider (or non-GP provider) Shareholder of a Qualifying Limited Company </t>
  </si>
  <si>
    <t>PMS, APMS or SPMS contract and is a Scheme employing authority</t>
  </si>
  <si>
    <t>Certificate of Pensionable Income for 2020/21</t>
  </si>
  <si>
    <t xml:space="preserve">The main 2020/21 Certificate and/or Type 2 Certificate may also need to be completed if not all of your pensionable </t>
  </si>
  <si>
    <t>Date during 2020/21 that the pension scheme member became a shareholder</t>
  </si>
  <si>
    <t>Date during 2020/21 that the pension scheme member ceased to be a shareholder</t>
  </si>
  <si>
    <t xml:space="preserve">For each of the company year ends from which salary and dividends were paid in the tax year 2020/21, the </t>
  </si>
  <si>
    <t xml:space="preserve">* Where a provisional ratio was used at box 5A of the 2019/20 certificate, please consult the guidance regarding </t>
  </si>
  <si>
    <t>* Where the accounts for the year end falling after 5 April 2020 have not been either prepared or finalised, it will be necessary to use</t>
  </si>
  <si>
    <t xml:space="preserve">received in 2020/21.  The sum of boxes 7 and 7A will therefore </t>
  </si>
  <si>
    <t>reflect the entry at box 1 of the employment page of your 2020/21</t>
  </si>
  <si>
    <t>Add box 8 and 8A.  This equals your pensionable salary for 2020/21.</t>
  </si>
  <si>
    <t>Enter the adjustment to pensionable salary for 2019/20, from box 79 on page 7.</t>
  </si>
  <si>
    <t>Add box 9 to box 10.  This is your total pensionable salary for 2020/21.</t>
  </si>
  <si>
    <t xml:space="preserve">dividends paid in 2020/21 relate, based upon the ratio indicated </t>
  </si>
  <si>
    <t>For the accounting year ending in 2020/21, enter the amount</t>
  </si>
  <si>
    <t>of your dividend that was paid before 6 April 2020 (this cannot</t>
  </si>
  <si>
    <t>For the accounting year ending in 2020/21, subtract box 16</t>
  </si>
  <si>
    <t>from box 15.  This is your NHS pensionable dividend for 2020/21</t>
  </si>
  <si>
    <t>for the accounting year end that falls in 2020/21 (cannot be negative)</t>
  </si>
  <si>
    <t>For the accounting year ending after 2020/21, enter the amount of dividend paid before 6 April 2021</t>
  </si>
  <si>
    <t>(cannot be more than box 14A).  This figure will carry forward to box 16 of the 2021/22</t>
  </si>
  <si>
    <t>Enter the lower of box 15A and 16A.  This is your NHS pensionable dividend for 2020/21 for the</t>
  </si>
  <si>
    <t>accounting year ending after 2020/21.</t>
  </si>
  <si>
    <t>Add boxes 17 &amp; 17A.  This is your pensionable dividend for 2020/21.</t>
  </si>
  <si>
    <t>Enter the adjustment to pensionable dividend for 2019/20, see box 86 on page 7.</t>
  </si>
  <si>
    <t>total limited company pensionable pay for 2020/21.</t>
  </si>
  <si>
    <t>2020/21 Tax Return Check Boxes</t>
  </si>
  <si>
    <t>determined by the aggregate of your 2020/21 income. Should annualisation apply to you in 2020/21, please leave box P and</t>
  </si>
  <si>
    <t>Boxes 49 to 52 include the contributions already paid and recorded by the PCSE/LHB for 2020/21 in respect of company income.</t>
  </si>
  <si>
    <t>Boxes 66 to 69 include the contributions already paid and recorded by the PCSE/LHB for 2020/21 in respect of company income.</t>
  </si>
  <si>
    <t>2019/20 Adjustments</t>
  </si>
  <si>
    <t xml:space="preserve">If estimated figures have been used in the 2019/20 certificate, for profits from accounts ending in the 2020/21 tax year, the correct </t>
  </si>
  <si>
    <t>Estimate from 2019/20</t>
  </si>
  <si>
    <t>from the 2019/20 certificate and box 5 from this certificate)</t>
  </si>
  <si>
    <t xml:space="preserve">In each box enter the element of salary received in 2020/21 </t>
  </si>
  <si>
    <t>(box 7A from the 2019/20 certificate)</t>
  </si>
  <si>
    <t>Subtract box 78 from 78A.  This is the adjustment to your pensionable salary for 2020/21.</t>
  </si>
  <si>
    <t xml:space="preserve">profits after tax, but before dividends (box 12A from 2019/20 </t>
  </si>
  <si>
    <t>before 6 April 2020.</t>
  </si>
  <si>
    <t xml:space="preserve">pensionable dividend for 2019/20 for the accounting year </t>
  </si>
  <si>
    <t>ending in 2020/21.</t>
  </si>
  <si>
    <t>Subtract box 85 from 85A. This is the adjustment to your pensionable dividend for 2020/21.</t>
  </si>
  <si>
    <t>2020/21</t>
  </si>
  <si>
    <t>February 2022. If you give false information you may be liable to investigation and prosecution.</t>
  </si>
  <si>
    <t xml:space="preserve">You must send the certificate to the PCSE/LHB as soon as possible and NO LATER THAN 28th February 2022. </t>
  </si>
  <si>
    <t>Determination of the tiered employee contribution rate to be applied to all practitioner pay for 2020/21.  Where income</t>
  </si>
  <si>
    <t>has been pensioned separately, contact the relevant employing authority to arrange any adjustment separately</t>
  </si>
  <si>
    <t>Enter the amount of pensionable pay for added years purposes for 2020/21, capped at</t>
  </si>
  <si>
    <t>to be reduced.  Where this is the case, please enter the lower amount here and explain in</t>
  </si>
  <si>
    <t>box 87 where the balance has been allocated.</t>
  </si>
  <si>
    <t xml:space="preserve"> </t>
  </si>
  <si>
    <t>31A</t>
  </si>
  <si>
    <t>31B</t>
  </si>
  <si>
    <t>£170,400 if capped. If there is income pensioned elsewhere, the amount in box 22 may need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</si>
</sst>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0\ ;\(#,##0.00\);\-\ "/>
    <numFmt numFmtId="167" formatCode="#,##0\ ;\(#,##0\);\-\ "/>
    <numFmt numFmtId="168" formatCode="#,##0.00;#,##0.00"/>
  </numFmts>
  <fonts count="25" x14ac:knownFonts="1">
    <font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u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i/>
      <sz val="8"/>
      <name val="Arial"/>
      <family val="2"/>
    </font>
    <font>
      <sz val="10"/>
      <color theme="1"/>
      <name val="Wingdings 2"/>
      <family val="1"/>
      <charset val="2"/>
    </font>
    <font>
      <sz val="10"/>
      <name val="Wingdings 2"/>
      <family val="1"/>
      <charset val="2"/>
    </font>
    <font>
      <sz val="8"/>
      <color theme="1"/>
      <name val="Calibri"/>
      <family val="2"/>
    </font>
    <font>
      <b/>
      <u/>
      <sz val="8"/>
      <color theme="1"/>
      <name val="Arial"/>
      <family val="2"/>
    </font>
    <font>
      <sz val="11.5"/>
      <name val="Times New Roman"/>
      <family val="1"/>
    </font>
    <font>
      <sz val="11.5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10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6" fillId="0" borderId="0"/>
    <xf numFmtId="43" fontId="2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74">
    <xf numFmtId="0" fontId="0" fillId="0" borderId="0" xfId="0"/>
    <xf numFmtId="0" fontId="8" fillId="0" borderId="0" xfId="2" applyFont="1" applyFill="1"/>
    <xf numFmtId="0" fontId="8" fillId="0" borderId="0" xfId="2" applyFont="1" applyFill="1" applyBorder="1"/>
    <xf numFmtId="0" fontId="8" fillId="0" borderId="0" xfId="2" applyFont="1" applyFill="1" applyBorder="1" applyAlignment="1">
      <alignment horizontal="center"/>
    </xf>
    <xf numFmtId="0" fontId="3" fillId="0" borderId="0" xfId="0" applyFont="1"/>
    <xf numFmtId="14" fontId="1" fillId="0" borderId="0" xfId="0" applyNumberFormat="1" applyFont="1" applyBorder="1" applyAlignment="1"/>
    <xf numFmtId="0" fontId="1" fillId="0" borderId="0" xfId="0" applyNumberFormat="1" applyFont="1" applyBorder="1" applyAlignment="1"/>
    <xf numFmtId="0" fontId="0" fillId="0" borderId="0" xfId="0" applyNumberFormat="1" applyBorder="1" applyAlignment="1"/>
    <xf numFmtId="0" fontId="15" fillId="0" borderId="0" xfId="0" applyFont="1"/>
    <xf numFmtId="14" fontId="0" fillId="0" borderId="0" xfId="0" applyNumberFormat="1" applyBorder="1" applyAlignment="1"/>
    <xf numFmtId="0" fontId="3" fillId="2" borderId="2" xfId="0" applyFont="1" applyFill="1" applyBorder="1"/>
    <xf numFmtId="0" fontId="1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1" fillId="2" borderId="12" xfId="0" applyFont="1" applyFill="1" applyBorder="1"/>
    <xf numFmtId="0" fontId="1" fillId="2" borderId="0" xfId="0" applyFont="1" applyFill="1" applyBorder="1"/>
    <xf numFmtId="0" fontId="3" fillId="2" borderId="10" xfId="0" applyFont="1" applyFill="1" applyBorder="1" applyAlignment="1">
      <alignment horizontal="center"/>
    </xf>
    <xf numFmtId="0" fontId="5" fillId="2" borderId="12" xfId="0" applyFont="1" applyFill="1" applyBorder="1"/>
    <xf numFmtId="0" fontId="1" fillId="2" borderId="6" xfId="0" applyFont="1" applyFill="1" applyBorder="1"/>
    <xf numFmtId="0" fontId="1" fillId="2" borderId="5" xfId="0" applyFont="1" applyFill="1" applyBorder="1"/>
    <xf numFmtId="0" fontId="3" fillId="2" borderId="7" xfId="0" applyFont="1" applyFill="1" applyBorder="1" applyAlignment="1">
      <alignment horizontal="center"/>
    </xf>
    <xf numFmtId="166" fontId="17" fillId="0" borderId="0" xfId="5" applyNumberFormat="1" applyFont="1"/>
    <xf numFmtId="166" fontId="8" fillId="0" borderId="0" xfId="5" applyNumberFormat="1" applyFont="1"/>
    <xf numFmtId="0" fontId="3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/>
    <xf numFmtId="0" fontId="11" fillId="0" borderId="0" xfId="4" applyFont="1" applyFill="1"/>
    <xf numFmtId="0" fontId="1" fillId="0" borderId="0" xfId="0" applyFont="1" applyAlignment="1"/>
    <xf numFmtId="0" fontId="1" fillId="0" borderId="0" xfId="0" applyFont="1" applyAlignment="1">
      <alignment wrapText="1"/>
    </xf>
    <xf numFmtId="0" fontId="1" fillId="0" borderId="10" xfId="0" applyFont="1" applyBorder="1" applyAlignment="1">
      <alignment wrapText="1"/>
    </xf>
    <xf numFmtId="166" fontId="7" fillId="0" borderId="0" xfId="5" applyNumberFormat="1" applyFont="1"/>
    <xf numFmtId="166" fontId="7" fillId="0" borderId="0" xfId="5" applyNumberFormat="1" applyFont="1" applyAlignment="1">
      <alignment wrapText="1"/>
    </xf>
    <xf numFmtId="166" fontId="8" fillId="0" borderId="0" xfId="5" applyNumberFormat="1" applyFont="1" applyAlignment="1">
      <alignment wrapText="1"/>
    </xf>
    <xf numFmtId="166" fontId="8" fillId="0" borderId="2" xfId="5" applyNumberFormat="1" applyFont="1" applyBorder="1"/>
    <xf numFmtId="166" fontId="8" fillId="0" borderId="4" xfId="5" applyNumberFormat="1" applyFont="1" applyBorder="1"/>
    <xf numFmtId="166" fontId="8" fillId="0" borderId="3" xfId="5" applyNumberFormat="1" applyFont="1" applyBorder="1"/>
    <xf numFmtId="0" fontId="1" fillId="0" borderId="0" xfId="0" applyFont="1"/>
    <xf numFmtId="0" fontId="10" fillId="0" borderId="0" xfId="4" applyFont="1" applyFill="1"/>
    <xf numFmtId="0" fontId="8" fillId="0" borderId="0" xfId="4" applyFont="1" applyFill="1"/>
    <xf numFmtId="0" fontId="9" fillId="0" borderId="0" xfId="4" applyFont="1" applyFill="1"/>
    <xf numFmtId="0" fontId="8" fillId="0" borderId="0" xfId="4" applyFont="1" applyFill="1" applyBorder="1"/>
    <xf numFmtId="0" fontId="8" fillId="0" borderId="0" xfId="4" applyFont="1" applyFill="1" applyAlignment="1">
      <alignment horizontal="center"/>
    </xf>
    <xf numFmtId="0" fontId="7" fillId="0" borderId="0" xfId="4" applyFont="1" applyFill="1"/>
    <xf numFmtId="0" fontId="10" fillId="0" borderId="0" xfId="4" applyFont="1" applyFill="1" applyBorder="1"/>
    <xf numFmtId="0" fontId="8" fillId="0" borderId="0" xfId="4" applyFont="1"/>
    <xf numFmtId="43" fontId="8" fillId="0" borderId="0" xfId="4" applyNumberFormat="1" applyFont="1" applyFill="1" applyBorder="1" applyAlignment="1"/>
    <xf numFmtId="43" fontId="8" fillId="0" borderId="0" xfId="3" applyFont="1" applyFill="1" applyBorder="1" applyAlignment="1"/>
    <xf numFmtId="0" fontId="8" fillId="0" borderId="0" xfId="4" applyFont="1" applyFill="1" applyAlignment="1"/>
    <xf numFmtId="43" fontId="8" fillId="0" borderId="0" xfId="4" applyNumberFormat="1" applyFont="1" applyFill="1" applyBorder="1" applyAlignment="1">
      <alignment horizontal="right"/>
    </xf>
    <xf numFmtId="43" fontId="8" fillId="0" borderId="0" xfId="3" applyFont="1" applyFill="1" applyBorder="1"/>
    <xf numFmtId="9" fontId="8" fillId="0" borderId="0" xfId="4" applyNumberFormat="1" applyFont="1" applyFill="1" applyBorder="1"/>
    <xf numFmtId="43" fontId="8" fillId="0" borderId="0" xfId="4" applyNumberFormat="1" applyFont="1" applyFill="1" applyBorder="1" applyAlignment="1">
      <alignment horizontal="center"/>
    </xf>
    <xf numFmtId="0" fontId="7" fillId="0" borderId="0" xfId="4" applyNumberFormat="1" applyFont="1" applyFill="1" applyBorder="1" applyAlignment="1">
      <alignment horizontal="center"/>
    </xf>
    <xf numFmtId="164" fontId="7" fillId="0" borderId="0" xfId="4" applyNumberFormat="1" applyFont="1" applyFill="1" applyBorder="1" applyAlignment="1"/>
    <xf numFmtId="164" fontId="8" fillId="0" borderId="0" xfId="4" applyNumberFormat="1" applyFont="1" applyFill="1" applyBorder="1" applyAlignment="1"/>
    <xf numFmtId="0" fontId="7" fillId="0" borderId="0" xfId="4" applyNumberFormat="1" applyFont="1" applyFill="1" applyAlignment="1">
      <alignment horizontal="center"/>
    </xf>
    <xf numFmtId="0" fontId="7" fillId="0" borderId="0" xfId="4" applyNumberFormat="1" applyFont="1" applyAlignment="1">
      <alignment horizontal="center"/>
    </xf>
    <xf numFmtId="166" fontId="8" fillId="0" borderId="12" xfId="5" applyNumberFormat="1" applyFont="1" applyBorder="1"/>
    <xf numFmtId="166" fontId="8" fillId="0" borderId="0" xfId="5" applyNumberFormat="1" applyFont="1" applyBorder="1"/>
    <xf numFmtId="166" fontId="8" fillId="0" borderId="10" xfId="5" applyNumberFormat="1" applyFont="1" applyBorder="1"/>
    <xf numFmtId="167" fontId="7" fillId="0" borderId="0" xfId="5" applyNumberFormat="1" applyFont="1" applyAlignment="1">
      <alignment horizontal="center"/>
    </xf>
    <xf numFmtId="0" fontId="0" fillId="0" borderId="0" xfId="0"/>
    <xf numFmtId="0" fontId="12" fillId="0" borderId="0" xfId="0" applyFont="1"/>
    <xf numFmtId="165" fontId="0" fillId="0" borderId="0" xfId="1" applyNumberFormat="1" applyFont="1"/>
    <xf numFmtId="0" fontId="15" fillId="0" borderId="0" xfId="0" applyFont="1" applyBorder="1" applyAlignment="1"/>
    <xf numFmtId="0" fontId="18" fillId="0" borderId="0" xfId="2" applyFont="1" applyFill="1" applyBorder="1"/>
    <xf numFmtId="0" fontId="7" fillId="0" borderId="0" xfId="2" applyFont="1" applyFill="1" applyBorder="1" applyAlignment="1">
      <alignment horizontal="center"/>
    </xf>
    <xf numFmtId="0" fontId="7" fillId="0" borderId="0" xfId="4" applyFont="1" applyFill="1" applyAlignment="1">
      <alignment horizontal="center"/>
    </xf>
    <xf numFmtId="0" fontId="7" fillId="0" borderId="0" xfId="4" applyFont="1" applyFill="1" applyAlignment="1"/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3" fontId="7" fillId="0" borderId="0" xfId="4" applyNumberFormat="1" applyFont="1" applyFill="1" applyBorder="1" applyAlignment="1">
      <alignment horizontal="right"/>
    </xf>
    <xf numFmtId="0" fontId="7" fillId="0" borderId="0" xfId="4" applyFont="1" applyFill="1" applyBorder="1" applyAlignment="1">
      <alignment horizontal="center"/>
    </xf>
    <xf numFmtId="0" fontId="8" fillId="0" borderId="0" xfId="4" applyFont="1" applyFill="1" applyAlignment="1">
      <alignment horizontal="left" wrapText="1"/>
    </xf>
    <xf numFmtId="0" fontId="8" fillId="0" borderId="0" xfId="4" applyFont="1" applyFill="1" applyBorder="1" applyAlignment="1">
      <alignment horizontal="right"/>
    </xf>
    <xf numFmtId="0" fontId="8" fillId="0" borderId="0" xfId="4" applyFont="1" applyFill="1" applyBorder="1" applyAlignment="1">
      <alignment horizontal="center"/>
    </xf>
    <xf numFmtId="43" fontId="8" fillId="0" borderId="0" xfId="3" applyNumberFormat="1" applyFont="1" applyFill="1" applyBorder="1" applyAlignment="1"/>
    <xf numFmtId="43" fontId="8" fillId="0" borderId="0" xfId="3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8" fillId="0" borderId="0" xfId="4" applyFont="1" applyFill="1" applyBorder="1" applyAlignment="1">
      <alignment horizontal="right" vertical="center"/>
    </xf>
    <xf numFmtId="43" fontId="8" fillId="0" borderId="0" xfId="3" applyNumberFormat="1" applyFont="1" applyFill="1" applyBorder="1" applyAlignment="1">
      <alignment horizontal="right"/>
    </xf>
    <xf numFmtId="43" fontId="1" fillId="0" borderId="0" xfId="0" applyNumberFormat="1" applyFont="1" applyFill="1" applyBorder="1" applyAlignment="1">
      <alignment horizontal="right"/>
    </xf>
    <xf numFmtId="43" fontId="8" fillId="0" borderId="0" xfId="4" applyNumberFormat="1" applyFont="1" applyFill="1" applyBorder="1" applyAlignment="1">
      <alignment horizontal="right" vertical="center"/>
    </xf>
    <xf numFmtId="43" fontId="8" fillId="0" borderId="0" xfId="3" applyNumberFormat="1" applyFont="1" applyFill="1" applyBorder="1"/>
    <xf numFmtId="168" fontId="8" fillId="0" borderId="0" xfId="4" applyNumberFormat="1" applyFont="1" applyFill="1" applyBorder="1" applyAlignment="1">
      <alignment horizontal="center"/>
    </xf>
    <xf numFmtId="4" fontId="8" fillId="0" borderId="0" xfId="4" applyNumberFormat="1" applyFont="1" applyFill="1" applyBorder="1" applyAlignment="1">
      <alignment horizontal="right"/>
    </xf>
    <xf numFmtId="168" fontId="8" fillId="0" borderId="0" xfId="4" applyNumberFormat="1" applyFont="1" applyFill="1" applyBorder="1" applyAlignment="1">
      <alignment horizontal="right"/>
    </xf>
    <xf numFmtId="0" fontId="7" fillId="0" borderId="0" xfId="4" applyFont="1" applyFill="1" applyBorder="1" applyAlignment="1"/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Font="1" applyFill="1" applyBorder="1"/>
    <xf numFmtId="0" fontId="8" fillId="0" borderId="0" xfId="4" applyFont="1" applyFill="1" applyBorder="1" applyAlignment="1">
      <alignment vertical="center" wrapText="1"/>
    </xf>
    <xf numFmtId="0" fontId="19" fillId="0" borderId="0" xfId="4" applyNumberFormat="1" applyFont="1" applyFill="1" applyBorder="1" applyAlignment="1">
      <alignment horizontal="center"/>
    </xf>
    <xf numFmtId="2" fontId="8" fillId="0" borderId="0" xfId="4" applyNumberFormat="1" applyFont="1" applyFill="1"/>
    <xf numFmtId="0" fontId="8" fillId="0" borderId="0" xfId="4" applyFont="1" applyAlignment="1"/>
    <xf numFmtId="10" fontId="0" fillId="0" borderId="0" xfId="1" applyNumberFormat="1" applyFont="1"/>
    <xf numFmtId="0" fontId="20" fillId="0" borderId="0" xfId="4" applyFont="1" applyFill="1"/>
    <xf numFmtId="0" fontId="7" fillId="0" borderId="12" xfId="2" applyFont="1" applyFill="1" applyBorder="1"/>
    <xf numFmtId="0" fontId="8" fillId="0" borderId="12" xfId="2" applyFont="1" applyFill="1" applyBorder="1"/>
    <xf numFmtId="0" fontId="1" fillId="0" borderId="0" xfId="0" applyFont="1" applyBorder="1" applyAlignment="1">
      <alignment vertical="top"/>
    </xf>
    <xf numFmtId="0" fontId="21" fillId="0" borderId="0" xfId="0" applyFont="1"/>
    <xf numFmtId="0" fontId="4" fillId="0" borderId="0" xfId="0" applyFont="1"/>
    <xf numFmtId="0" fontId="11" fillId="0" borderId="0" xfId="4" applyFont="1" applyFill="1" applyAlignment="1">
      <alignment horizontal="left" wrapText="1"/>
    </xf>
    <xf numFmtId="0" fontId="8" fillId="0" borderId="0" xfId="4" applyFont="1" applyFill="1" applyBorder="1" applyAlignment="1">
      <alignment horizontal="left" wrapText="1"/>
    </xf>
    <xf numFmtId="0" fontId="8" fillId="0" borderId="0" xfId="4" applyFont="1" applyAlignment="1">
      <alignment horizontal="left" wrapText="1"/>
    </xf>
    <xf numFmtId="166" fontId="8" fillId="0" borderId="0" xfId="5" applyNumberFormat="1" applyFont="1" applyAlignment="1">
      <alignment horizontal="left" wrapText="1"/>
    </xf>
    <xf numFmtId="0" fontId="4" fillId="0" borderId="0" xfId="0" applyFont="1" applyAlignment="1"/>
    <xf numFmtId="0" fontId="0" fillId="0" borderId="0" xfId="0" applyFont="1"/>
    <xf numFmtId="0" fontId="5" fillId="0" borderId="0" xfId="0" applyFont="1" applyAlignment="1">
      <alignment vertical="justify"/>
    </xf>
    <xf numFmtId="0" fontId="3" fillId="0" borderId="0" xfId="0" applyFont="1" applyAlignment="1">
      <alignment horizontal="justify"/>
    </xf>
    <xf numFmtId="0" fontId="1" fillId="0" borderId="0" xfId="0" applyFont="1" applyAlignment="1">
      <alignment horizontal="justify"/>
    </xf>
    <xf numFmtId="0" fontId="1" fillId="0" borderId="0" xfId="0" applyFont="1" applyAlignment="1">
      <alignment horizontal="left"/>
    </xf>
    <xf numFmtId="0" fontId="8" fillId="0" borderId="0" xfId="4" applyFont="1" applyFill="1" applyAlignment="1">
      <alignment wrapText="1"/>
    </xf>
    <xf numFmtId="0" fontId="11" fillId="0" borderId="0" xfId="4" applyFont="1" applyFill="1" applyAlignment="1">
      <alignment horizontal="left"/>
    </xf>
    <xf numFmtId="0" fontId="10" fillId="0" borderId="0" xfId="4" applyFont="1" applyFill="1" applyAlignment="1">
      <alignment vertical="top"/>
    </xf>
    <xf numFmtId="0" fontId="9" fillId="0" borderId="0" xfId="4" applyFont="1" applyFill="1" applyAlignment="1">
      <alignment vertical="top"/>
    </xf>
    <xf numFmtId="0" fontId="8" fillId="0" borderId="0" xfId="4" applyFont="1" applyFill="1" applyAlignment="1">
      <alignment vertical="top"/>
    </xf>
    <xf numFmtId="0" fontId="8" fillId="0" borderId="0" xfId="4" applyFont="1" applyFill="1" applyAlignment="1">
      <alignment horizontal="center" vertical="top"/>
    </xf>
    <xf numFmtId="0" fontId="8" fillId="0" borderId="0" xfId="4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166" fontId="8" fillId="0" borderId="0" xfId="5" applyNumberFormat="1" applyFont="1" applyAlignment="1">
      <alignment horizontal="left"/>
    </xf>
    <xf numFmtId="166" fontId="8" fillId="0" borderId="0" xfId="5" applyNumberFormat="1" applyFont="1" applyAlignment="1">
      <alignment vertical="top"/>
    </xf>
    <xf numFmtId="166" fontId="11" fillId="0" borderId="0" xfId="5" applyNumberFormat="1" applyFont="1" applyAlignment="1">
      <alignment horizontal="justify"/>
    </xf>
    <xf numFmtId="0" fontId="0" fillId="0" borderId="0" xfId="0" applyAlignment="1"/>
    <xf numFmtId="0" fontId="22" fillId="0" borderId="0" xfId="0" applyFont="1" applyAlignment="1"/>
    <xf numFmtId="0" fontId="22" fillId="0" borderId="0" xfId="0" applyFont="1"/>
    <xf numFmtId="166" fontId="6" fillId="0" borderId="0" xfId="5" applyNumberFormat="1" applyFont="1" applyAlignment="1">
      <alignment horizontal="left"/>
    </xf>
    <xf numFmtId="0" fontId="8" fillId="0" borderId="0" xfId="4" applyFont="1" applyAlignment="1">
      <alignment horizontal="left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/>
    </xf>
    <xf numFmtId="0" fontId="8" fillId="0" borderId="0" xfId="4" applyFont="1" applyFill="1" applyAlignment="1">
      <alignment horizontal="left"/>
    </xf>
    <xf numFmtId="0" fontId="23" fillId="0" borderId="0" xfId="5" applyNumberFormat="1" applyFont="1" applyAlignment="1">
      <alignment vertical="top"/>
    </xf>
    <xf numFmtId="0" fontId="1" fillId="0" borderId="0" xfId="0" applyFont="1" applyBorder="1" applyAlignment="1">
      <alignment horizontal="right"/>
    </xf>
    <xf numFmtId="43" fontId="8" fillId="0" borderId="0" xfId="4" applyNumberFormat="1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8" fillId="0" borderId="11" xfId="4" applyFont="1" applyFill="1" applyBorder="1" applyAlignment="1">
      <alignment horizontal="left" vertical="center" wrapText="1"/>
    </xf>
    <xf numFmtId="165" fontId="8" fillId="0" borderId="11" xfId="4" applyNumberFormat="1" applyFont="1" applyFill="1" applyBorder="1" applyAlignment="1">
      <alignment horizontal="center" vertical="center"/>
    </xf>
    <xf numFmtId="0" fontId="7" fillId="0" borderId="6" xfId="4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right"/>
      <protection locked="0"/>
    </xf>
    <xf numFmtId="0" fontId="1" fillId="3" borderId="3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5" xfId="0" applyFont="1" applyFill="1" applyBorder="1" applyAlignment="1" applyProtection="1">
      <alignment horizontal="right"/>
      <protection locked="0"/>
    </xf>
    <xf numFmtId="0" fontId="1" fillId="3" borderId="6" xfId="0" applyFont="1" applyFill="1" applyBorder="1" applyAlignment="1" applyProtection="1">
      <alignment horizontal="right"/>
      <protection locked="0"/>
    </xf>
    <xf numFmtId="0" fontId="1" fillId="3" borderId="7" xfId="0" applyFont="1" applyFill="1" applyBorder="1" applyAlignment="1" applyProtection="1">
      <alignment horizontal="right"/>
      <protection locked="0"/>
    </xf>
    <xf numFmtId="14" fontId="1" fillId="0" borderId="2" xfId="0" applyNumberFormat="1" applyFont="1" applyBorder="1" applyAlignment="1" applyProtection="1">
      <alignment horizontal="right"/>
      <protection locked="0"/>
    </xf>
    <xf numFmtId="14" fontId="1" fillId="0" borderId="3" xfId="0" applyNumberFormat="1" applyFont="1" applyBorder="1" applyAlignment="1" applyProtection="1">
      <alignment horizontal="right"/>
      <protection locked="0"/>
    </xf>
    <xf numFmtId="14" fontId="1" fillId="0" borderId="4" xfId="0" applyNumberFormat="1" applyFont="1" applyBorder="1" applyAlignment="1" applyProtection="1">
      <alignment horizontal="right"/>
      <protection locked="0"/>
    </xf>
    <xf numFmtId="14" fontId="1" fillId="0" borderId="5" xfId="0" applyNumberFormat="1" applyFont="1" applyBorder="1" applyAlignment="1" applyProtection="1">
      <alignment horizontal="right"/>
      <protection locked="0"/>
    </xf>
    <xf numFmtId="14" fontId="1" fillId="0" borderId="6" xfId="0" applyNumberFormat="1" applyFont="1" applyBorder="1" applyAlignment="1" applyProtection="1">
      <alignment horizontal="right"/>
      <protection locked="0"/>
    </xf>
    <xf numFmtId="14" fontId="1" fillId="0" borderId="7" xfId="0" applyNumberFormat="1" applyFont="1" applyBorder="1" applyAlignment="1" applyProtection="1">
      <alignment horizontal="right"/>
      <protection locked="0"/>
    </xf>
    <xf numFmtId="14" fontId="1" fillId="2" borderId="2" xfId="0" applyNumberFormat="1" applyFont="1" applyFill="1" applyBorder="1" applyAlignment="1" applyProtection="1">
      <alignment horizontal="right"/>
      <protection locked="0"/>
    </xf>
    <xf numFmtId="0" fontId="1" fillId="2" borderId="3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5" xfId="0" applyFont="1" applyFill="1" applyBorder="1" applyAlignment="1" applyProtection="1">
      <alignment horizontal="right"/>
      <protection locked="0"/>
    </xf>
    <xf numFmtId="0" fontId="1" fillId="2" borderId="6" xfId="0" applyFont="1" applyFill="1" applyBorder="1" applyAlignment="1" applyProtection="1">
      <alignment horizontal="right"/>
      <protection locked="0"/>
    </xf>
    <xf numFmtId="0" fontId="1" fillId="2" borderId="7" xfId="0" applyFont="1" applyFill="1" applyBorder="1" applyAlignment="1" applyProtection="1">
      <alignment horizontal="right"/>
      <protection locked="0"/>
    </xf>
    <xf numFmtId="14" fontId="1" fillId="3" borderId="2" xfId="0" applyNumberFormat="1" applyFont="1" applyFill="1" applyBorder="1" applyAlignment="1" applyProtection="1">
      <alignment horizontal="right"/>
      <protection locked="0"/>
    </xf>
    <xf numFmtId="14" fontId="1" fillId="3" borderId="3" xfId="0" applyNumberFormat="1" applyFont="1" applyFill="1" applyBorder="1" applyAlignment="1" applyProtection="1">
      <alignment horizontal="right"/>
      <protection locked="0"/>
    </xf>
    <xf numFmtId="14" fontId="1" fillId="3" borderId="4" xfId="0" applyNumberFormat="1" applyFont="1" applyFill="1" applyBorder="1" applyAlignment="1" applyProtection="1">
      <alignment horizontal="right"/>
      <protection locked="0"/>
    </xf>
    <xf numFmtId="14" fontId="1" fillId="3" borderId="5" xfId="0" applyNumberFormat="1" applyFont="1" applyFill="1" applyBorder="1" applyAlignment="1" applyProtection="1">
      <alignment horizontal="right"/>
      <protection locked="0"/>
    </xf>
    <xf numFmtId="14" fontId="1" fillId="3" borderId="6" xfId="0" applyNumberFormat="1" applyFont="1" applyFill="1" applyBorder="1" applyAlignment="1" applyProtection="1">
      <alignment horizontal="right"/>
      <protection locked="0"/>
    </xf>
    <xf numFmtId="14" fontId="1" fillId="3" borderId="7" xfId="0" applyNumberFormat="1" applyFont="1" applyFill="1" applyBorder="1" applyAlignment="1" applyProtection="1">
      <alignment horizontal="right"/>
      <protection locked="0"/>
    </xf>
    <xf numFmtId="0" fontId="13" fillId="0" borderId="8" xfId="2" applyFont="1" applyFill="1" applyBorder="1" applyAlignment="1" applyProtection="1">
      <alignment horizontal="center" vertical="center"/>
      <protection locked="0"/>
    </xf>
    <xf numFmtId="0" fontId="13" fillId="0" borderId="9" xfId="2" applyFont="1" applyFill="1" applyBorder="1" applyAlignment="1" applyProtection="1">
      <alignment horizontal="center" vertical="center"/>
      <protection locked="0"/>
    </xf>
    <xf numFmtId="14" fontId="8" fillId="3" borderId="2" xfId="2" applyNumberFormat="1" applyFont="1" applyFill="1" applyBorder="1" applyAlignment="1" applyProtection="1">
      <alignment horizontal="right"/>
      <protection locked="0"/>
    </xf>
    <xf numFmtId="14" fontId="8" fillId="3" borderId="4" xfId="2" applyNumberFormat="1" applyFont="1" applyFill="1" applyBorder="1" applyAlignment="1" applyProtection="1">
      <alignment horizontal="right"/>
      <protection locked="0"/>
    </xf>
    <xf numFmtId="14" fontId="8" fillId="3" borderId="5" xfId="2" applyNumberFormat="1" applyFont="1" applyFill="1" applyBorder="1" applyAlignment="1" applyProtection="1">
      <alignment horizontal="right"/>
      <protection locked="0"/>
    </xf>
    <xf numFmtId="14" fontId="8" fillId="3" borderId="7" xfId="2" applyNumberFormat="1" applyFont="1" applyFill="1" applyBorder="1" applyAlignment="1" applyProtection="1">
      <alignment horizontal="right"/>
      <protection locked="0"/>
    </xf>
    <xf numFmtId="14" fontId="1" fillId="3" borderId="8" xfId="0" applyNumberFormat="1" applyFont="1" applyFill="1" applyBorder="1" applyAlignment="1" applyProtection="1">
      <alignment horizontal="right"/>
      <protection locked="0"/>
    </xf>
    <xf numFmtId="14" fontId="1" fillId="3" borderId="9" xfId="0" applyNumberFormat="1" applyFont="1" applyFill="1" applyBorder="1" applyAlignment="1" applyProtection="1">
      <alignment horizontal="right"/>
      <protection locked="0"/>
    </xf>
    <xf numFmtId="4" fontId="1" fillId="3" borderId="8" xfId="0" applyNumberFormat="1" applyFont="1" applyFill="1" applyBorder="1" applyAlignment="1" applyProtection="1">
      <alignment horizontal="right"/>
      <protection locked="0"/>
    </xf>
    <xf numFmtId="4" fontId="1" fillId="3" borderId="9" xfId="0" applyNumberFormat="1" applyFont="1" applyFill="1" applyBorder="1" applyAlignment="1" applyProtection="1">
      <alignment horizontal="right"/>
      <protection locked="0"/>
    </xf>
    <xf numFmtId="4" fontId="1" fillId="2" borderId="8" xfId="0" applyNumberFormat="1" applyFont="1" applyFill="1" applyBorder="1" applyAlignment="1" applyProtection="1">
      <alignment horizontal="right"/>
      <protection locked="0"/>
    </xf>
    <xf numFmtId="4" fontId="1" fillId="2" borderId="9" xfId="0" applyNumberFormat="1" applyFont="1" applyFill="1" applyBorder="1" applyAlignment="1" applyProtection="1">
      <alignment horizontal="right"/>
      <protection locked="0"/>
    </xf>
    <xf numFmtId="10" fontId="1" fillId="2" borderId="8" xfId="1" applyNumberFormat="1" applyFont="1" applyFill="1" applyBorder="1" applyAlignment="1" applyProtection="1">
      <alignment horizontal="right"/>
      <protection locked="0"/>
    </xf>
    <xf numFmtId="10" fontId="1" fillId="2" borderId="9" xfId="1" applyNumberFormat="1" applyFont="1" applyFill="1" applyBorder="1" applyAlignment="1" applyProtection="1">
      <alignment horizontal="right"/>
      <protection locked="0"/>
    </xf>
    <xf numFmtId="4" fontId="1" fillId="2" borderId="2" xfId="0" applyNumberFormat="1" applyFont="1" applyFill="1" applyBorder="1" applyAlignment="1" applyProtection="1">
      <alignment horizontal="right"/>
      <protection locked="0"/>
    </xf>
    <xf numFmtId="4" fontId="1" fillId="0" borderId="8" xfId="0" applyNumberFormat="1" applyFont="1" applyBorder="1" applyAlignment="1" applyProtection="1">
      <alignment horizontal="right"/>
      <protection locked="0"/>
    </xf>
    <xf numFmtId="4" fontId="1" fillId="0" borderId="9" xfId="0" applyNumberFormat="1" applyFont="1" applyBorder="1" applyAlignment="1" applyProtection="1">
      <alignment horizontal="right"/>
      <protection locked="0"/>
    </xf>
    <xf numFmtId="4" fontId="1" fillId="2" borderId="4" xfId="0" applyNumberFormat="1" applyFont="1" applyFill="1" applyBorder="1" applyAlignment="1" applyProtection="1">
      <alignment horizontal="right"/>
      <protection locked="0"/>
    </xf>
    <xf numFmtId="4" fontId="1" fillId="2" borderId="5" xfId="0" applyNumberFormat="1" applyFont="1" applyFill="1" applyBorder="1" applyAlignment="1" applyProtection="1">
      <alignment horizontal="right"/>
      <protection locked="0"/>
    </xf>
    <xf numFmtId="4" fontId="1" fillId="2" borderId="7" xfId="0" applyNumberFormat="1" applyFont="1" applyFill="1" applyBorder="1" applyAlignment="1" applyProtection="1">
      <alignment horizontal="right"/>
      <protection locked="0"/>
    </xf>
    <xf numFmtId="4" fontId="1" fillId="0" borderId="2" xfId="0" applyNumberFormat="1" applyFont="1" applyBorder="1" applyAlignment="1" applyProtection="1">
      <alignment horizontal="right"/>
      <protection locked="0"/>
    </xf>
    <xf numFmtId="4" fontId="1" fillId="0" borderId="4" xfId="0" applyNumberFormat="1" applyFont="1" applyBorder="1" applyAlignment="1" applyProtection="1">
      <alignment horizontal="right"/>
      <protection locked="0"/>
    </xf>
    <xf numFmtId="4" fontId="1" fillId="0" borderId="5" xfId="0" applyNumberFormat="1" applyFont="1" applyBorder="1" applyAlignment="1" applyProtection="1">
      <alignment horizontal="right"/>
      <protection locked="0"/>
    </xf>
    <xf numFmtId="4" fontId="1" fillId="0" borderId="7" xfId="0" applyNumberFormat="1" applyFont="1" applyBorder="1" applyAlignment="1" applyProtection="1">
      <alignment horizontal="right"/>
      <protection locked="0"/>
    </xf>
    <xf numFmtId="4" fontId="1" fillId="2" borderId="0" xfId="0" applyNumberFormat="1" applyFont="1" applyFill="1" applyBorder="1" applyProtection="1">
      <protection locked="0"/>
    </xf>
    <xf numFmtId="4" fontId="1" fillId="2" borderId="6" xfId="0" applyNumberFormat="1" applyFont="1" applyFill="1" applyBorder="1" applyProtection="1">
      <protection locked="0"/>
    </xf>
    <xf numFmtId="0" fontId="1" fillId="2" borderId="0" xfId="0" applyFont="1" applyFill="1" applyBorder="1" applyProtection="1">
      <protection locked="0"/>
    </xf>
    <xf numFmtId="4" fontId="1" fillId="2" borderId="13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right"/>
      <protection locked="0"/>
    </xf>
    <xf numFmtId="166" fontId="8" fillId="3" borderId="8" xfId="4" applyNumberFormat="1" applyFont="1" applyFill="1" applyBorder="1" applyAlignment="1" applyProtection="1">
      <alignment horizontal="right"/>
      <protection locked="0"/>
    </xf>
    <xf numFmtId="166" fontId="8" fillId="3" borderId="9" xfId="4" applyNumberFormat="1" applyFont="1" applyFill="1" applyBorder="1" applyAlignment="1" applyProtection="1">
      <alignment horizontal="right"/>
      <protection locked="0"/>
    </xf>
    <xf numFmtId="43" fontId="8" fillId="0" borderId="2" xfId="4" applyNumberFormat="1" applyFont="1" applyFill="1" applyBorder="1" applyAlignment="1" applyProtection="1">
      <alignment horizontal="right"/>
      <protection locked="0"/>
    </xf>
    <xf numFmtId="43" fontId="8" fillId="0" borderId="4" xfId="4" applyNumberFormat="1" applyFont="1" applyFill="1" applyBorder="1" applyAlignment="1" applyProtection="1">
      <alignment horizontal="right"/>
      <protection locked="0"/>
    </xf>
    <xf numFmtId="43" fontId="8" fillId="0" borderId="5" xfId="4" applyNumberFormat="1" applyFont="1" applyFill="1" applyBorder="1" applyAlignment="1" applyProtection="1">
      <alignment horizontal="right"/>
      <protection locked="0"/>
    </xf>
    <xf numFmtId="43" fontId="8" fillId="0" borderId="7" xfId="4" applyNumberFormat="1" applyFont="1" applyFill="1" applyBorder="1" applyAlignment="1" applyProtection="1">
      <alignment horizontal="right"/>
      <protection locked="0"/>
    </xf>
    <xf numFmtId="43" fontId="8" fillId="3" borderId="8" xfId="4" applyNumberFormat="1" applyFont="1" applyFill="1" applyBorder="1" applyAlignment="1" applyProtection="1">
      <alignment horizontal="right"/>
      <protection locked="0"/>
    </xf>
    <xf numFmtId="43" fontId="8" fillId="3" borderId="9" xfId="4" applyNumberFormat="1" applyFont="1" applyFill="1" applyBorder="1" applyAlignment="1" applyProtection="1">
      <alignment horizontal="right"/>
      <protection locked="0"/>
    </xf>
    <xf numFmtId="43" fontId="8" fillId="3" borderId="2" xfId="4" applyNumberFormat="1" applyFont="1" applyFill="1" applyBorder="1" applyAlignment="1" applyProtection="1">
      <alignment horizontal="right"/>
      <protection locked="0"/>
    </xf>
    <xf numFmtId="43" fontId="8" fillId="3" borderId="4" xfId="4" applyNumberFormat="1" applyFont="1" applyFill="1" applyBorder="1" applyAlignment="1" applyProtection="1">
      <alignment horizontal="right"/>
      <protection locked="0"/>
    </xf>
    <xf numFmtId="43" fontId="8" fillId="3" borderId="5" xfId="4" applyNumberFormat="1" applyFont="1" applyFill="1" applyBorder="1" applyAlignment="1" applyProtection="1">
      <alignment horizontal="right"/>
      <protection locked="0"/>
    </xf>
    <xf numFmtId="43" fontId="8" fillId="3" borderId="7" xfId="4" applyNumberFormat="1" applyFont="1" applyFill="1" applyBorder="1" applyAlignment="1" applyProtection="1">
      <alignment horizontal="right"/>
      <protection locked="0"/>
    </xf>
    <xf numFmtId="43" fontId="8" fillId="2" borderId="2" xfId="4" applyNumberFormat="1" applyFont="1" applyFill="1" applyBorder="1" applyAlignment="1" applyProtection="1">
      <alignment horizontal="center"/>
      <protection locked="0"/>
    </xf>
    <xf numFmtId="43" fontId="8" fillId="2" borderId="4" xfId="4" applyNumberFormat="1" applyFont="1" applyFill="1" applyBorder="1" applyAlignment="1" applyProtection="1">
      <alignment horizontal="center"/>
      <protection locked="0"/>
    </xf>
    <xf numFmtId="43" fontId="8" fillId="2" borderId="5" xfId="4" applyNumberFormat="1" applyFont="1" applyFill="1" applyBorder="1" applyAlignment="1" applyProtection="1">
      <alignment horizontal="center"/>
      <protection locked="0"/>
    </xf>
    <xf numFmtId="43" fontId="8" fillId="2" borderId="7" xfId="4" applyNumberFormat="1" applyFont="1" applyFill="1" applyBorder="1" applyAlignment="1" applyProtection="1">
      <alignment horizontal="center"/>
      <protection locked="0"/>
    </xf>
    <xf numFmtId="43" fontId="8" fillId="2" borderId="8" xfId="4" applyNumberFormat="1" applyFont="1" applyFill="1" applyBorder="1" applyAlignment="1" applyProtection="1">
      <alignment horizontal="center"/>
      <protection locked="0"/>
    </xf>
    <xf numFmtId="43" fontId="8" fillId="2" borderId="9" xfId="4" applyNumberFormat="1" applyFont="1" applyFill="1" applyBorder="1" applyAlignment="1" applyProtection="1">
      <alignment horizontal="center"/>
      <protection locked="0"/>
    </xf>
    <xf numFmtId="165" fontId="8" fillId="2" borderId="2" xfId="1" applyNumberFormat="1" applyFont="1" applyFill="1" applyBorder="1" applyAlignment="1" applyProtection="1">
      <alignment horizontal="right"/>
      <protection locked="0"/>
    </xf>
    <xf numFmtId="165" fontId="8" fillId="2" borderId="4" xfId="1" applyNumberFormat="1" applyFont="1" applyFill="1" applyBorder="1" applyAlignment="1" applyProtection="1">
      <alignment horizontal="right"/>
      <protection locked="0"/>
    </xf>
    <xf numFmtId="165" fontId="8" fillId="2" borderId="5" xfId="1" applyNumberFormat="1" applyFont="1" applyFill="1" applyBorder="1" applyAlignment="1" applyProtection="1">
      <alignment horizontal="right"/>
      <protection locked="0"/>
    </xf>
    <xf numFmtId="165" fontId="8" fillId="2" borderId="7" xfId="1" applyNumberFormat="1" applyFont="1" applyFill="1" applyBorder="1" applyAlignment="1" applyProtection="1">
      <alignment horizontal="right"/>
      <protection locked="0"/>
    </xf>
    <xf numFmtId="165" fontId="8" fillId="3" borderId="8" xfId="1" applyNumberFormat="1" applyFont="1" applyFill="1" applyBorder="1" applyAlignment="1" applyProtection="1">
      <alignment horizontal="right"/>
      <protection locked="0"/>
    </xf>
    <xf numFmtId="165" fontId="8" fillId="3" borderId="9" xfId="1" applyNumberFormat="1" applyFont="1" applyFill="1" applyBorder="1" applyAlignment="1" applyProtection="1">
      <alignment horizontal="right"/>
      <protection locked="0"/>
    </xf>
    <xf numFmtId="10" fontId="8" fillId="2" borderId="8" xfId="4" quotePrefix="1" applyNumberFormat="1" applyFont="1" applyFill="1" applyBorder="1" applyAlignment="1" applyProtection="1">
      <alignment horizontal="center"/>
      <protection locked="0"/>
    </xf>
    <xf numFmtId="10" fontId="8" fillId="2" borderId="9" xfId="4" applyNumberFormat="1" applyFont="1" applyFill="1" applyBorder="1" applyAlignment="1" applyProtection="1">
      <alignment horizontal="center"/>
      <protection locked="0"/>
    </xf>
    <xf numFmtId="43" fontId="8" fillId="2" borderId="8" xfId="3" applyNumberFormat="1" applyFont="1" applyFill="1" applyBorder="1" applyAlignment="1" applyProtection="1">
      <alignment horizontal="center"/>
      <protection locked="0"/>
    </xf>
    <xf numFmtId="43" fontId="8" fillId="2" borderId="9" xfId="3" applyFont="1" applyFill="1" applyBorder="1" applyAlignment="1" applyProtection="1">
      <alignment horizontal="center"/>
      <protection locked="0"/>
    </xf>
    <xf numFmtId="43" fontId="8" fillId="3" borderId="8" xfId="3" applyFont="1" applyFill="1" applyBorder="1" applyAlignment="1" applyProtection="1">
      <alignment horizontal="right"/>
      <protection locked="0"/>
    </xf>
    <xf numFmtId="43" fontId="8" fillId="3" borderId="9" xfId="3" applyFont="1" applyFill="1" applyBorder="1" applyAlignment="1" applyProtection="1">
      <alignment horizontal="right"/>
      <protection locked="0"/>
    </xf>
    <xf numFmtId="43" fontId="8" fillId="2" borderId="8" xfId="3" applyFont="1" applyFill="1" applyBorder="1" applyAlignment="1" applyProtection="1">
      <alignment horizontal="center"/>
      <protection locked="0"/>
    </xf>
    <xf numFmtId="10" fontId="8" fillId="0" borderId="8" xfId="4" applyNumberFormat="1" applyFont="1" applyFill="1" applyBorder="1" applyAlignment="1" applyProtection="1">
      <alignment horizontal="center"/>
      <protection locked="0"/>
    </xf>
    <xf numFmtId="0" fontId="8" fillId="0" borderId="9" xfId="4" applyFont="1" applyFill="1" applyBorder="1" applyAlignment="1" applyProtection="1">
      <alignment horizontal="center"/>
      <protection locked="0"/>
    </xf>
    <xf numFmtId="10" fontId="8" fillId="0" borderId="1" xfId="4" applyNumberFormat="1" applyFont="1" applyFill="1" applyBorder="1" applyAlignment="1" applyProtection="1">
      <alignment horizontal="center"/>
      <protection locked="0"/>
    </xf>
    <xf numFmtId="1" fontId="8" fillId="0" borderId="1" xfId="4" applyNumberFormat="1" applyFont="1" applyFill="1" applyBorder="1" applyAlignment="1" applyProtection="1">
      <alignment horizontal="center"/>
      <protection locked="0"/>
    </xf>
    <xf numFmtId="10" fontId="8" fillId="2" borderId="8" xfId="4" applyNumberFormat="1" applyFont="1" applyFill="1" applyBorder="1" applyAlignment="1" applyProtection="1">
      <alignment horizontal="center"/>
      <protection locked="0"/>
    </xf>
    <xf numFmtId="43" fontId="8" fillId="2" borderId="9" xfId="3" applyNumberFormat="1" applyFont="1" applyFill="1" applyBorder="1" applyAlignment="1" applyProtection="1">
      <alignment horizontal="center"/>
      <protection locked="0"/>
    </xf>
    <xf numFmtId="14" fontId="1" fillId="2" borderId="8" xfId="0" applyNumberFormat="1" applyFont="1" applyFill="1" applyBorder="1" applyAlignment="1" applyProtection="1">
      <alignment horizontal="right"/>
      <protection locked="0"/>
    </xf>
    <xf numFmtId="14" fontId="1" fillId="2" borderId="9" xfId="0" applyNumberFormat="1" applyFont="1" applyFill="1" applyBorder="1" applyAlignment="1" applyProtection="1">
      <alignment horizontal="right"/>
      <protection locked="0"/>
    </xf>
    <xf numFmtId="10" fontId="1" fillId="3" borderId="8" xfId="0" applyNumberFormat="1" applyFont="1" applyFill="1" applyBorder="1" applyAlignment="1" applyProtection="1">
      <alignment horizontal="right"/>
      <protection locked="0"/>
    </xf>
    <xf numFmtId="10" fontId="1" fillId="3" borderId="9" xfId="0" applyNumberFormat="1" applyFont="1" applyFill="1" applyBorder="1" applyAlignment="1" applyProtection="1">
      <alignment horizontal="right"/>
      <protection locked="0"/>
    </xf>
    <xf numFmtId="10" fontId="1" fillId="2" borderId="8" xfId="0" applyNumberFormat="1" applyFont="1" applyFill="1" applyBorder="1" applyAlignment="1" applyProtection="1">
      <alignment horizontal="right"/>
      <protection locked="0"/>
    </xf>
    <xf numFmtId="10" fontId="1" fillId="2" borderId="9" xfId="0" applyNumberFormat="1" applyFont="1" applyFill="1" applyBorder="1" applyAlignment="1" applyProtection="1">
      <alignment horizontal="right"/>
      <protection locked="0"/>
    </xf>
    <xf numFmtId="166" fontId="8" fillId="0" borderId="12" xfId="5" applyNumberFormat="1" applyFont="1" applyBorder="1" applyProtection="1">
      <protection locked="0"/>
    </xf>
    <xf numFmtId="166" fontId="8" fillId="0" borderId="0" xfId="5" applyNumberFormat="1" applyFont="1" applyBorder="1" applyProtection="1">
      <protection locked="0"/>
    </xf>
    <xf numFmtId="166" fontId="8" fillId="0" borderId="10" xfId="5" applyNumberFormat="1" applyFont="1" applyBorder="1" applyProtection="1">
      <protection locked="0"/>
    </xf>
    <xf numFmtId="166" fontId="8" fillId="0" borderId="5" xfId="5" applyNumberFormat="1" applyFont="1" applyBorder="1" applyProtection="1">
      <protection locked="0"/>
    </xf>
    <xf numFmtId="166" fontId="8" fillId="0" borderId="6" xfId="5" applyNumberFormat="1" applyFont="1" applyBorder="1" applyProtection="1">
      <protection locked="0"/>
    </xf>
    <xf numFmtId="166" fontId="8" fillId="0" borderId="7" xfId="5" applyNumberFormat="1" applyFont="1" applyBorder="1" applyProtection="1">
      <protection locked="0"/>
    </xf>
    <xf numFmtId="0" fontId="8" fillId="3" borderId="2" xfId="2" applyFont="1" applyFill="1" applyBorder="1" applyAlignment="1" applyProtection="1">
      <alignment horizontal="right"/>
      <protection locked="0"/>
    </xf>
    <xf numFmtId="0" fontId="8" fillId="3" borderId="3" xfId="2" applyFont="1" applyFill="1" applyBorder="1" applyAlignment="1" applyProtection="1">
      <alignment horizontal="right"/>
      <protection locked="0"/>
    </xf>
    <xf numFmtId="0" fontId="8" fillId="3" borderId="4" xfId="2" applyFont="1" applyFill="1" applyBorder="1" applyAlignment="1" applyProtection="1">
      <alignment horizontal="right"/>
      <protection locked="0"/>
    </xf>
    <xf numFmtId="0" fontId="8" fillId="3" borderId="5" xfId="2" applyFont="1" applyFill="1" applyBorder="1" applyAlignment="1" applyProtection="1">
      <alignment horizontal="right"/>
      <protection locked="0"/>
    </xf>
    <xf numFmtId="0" fontId="8" fillId="3" borderId="6" xfId="2" applyFont="1" applyFill="1" applyBorder="1" applyAlignment="1" applyProtection="1">
      <alignment horizontal="right"/>
      <protection locked="0"/>
    </xf>
    <xf numFmtId="0" fontId="8" fillId="3" borderId="7" xfId="2" applyFont="1" applyFill="1" applyBorder="1" applyAlignment="1" applyProtection="1">
      <alignment horizontal="right"/>
      <protection locked="0"/>
    </xf>
    <xf numFmtId="0" fontId="8" fillId="3" borderId="12" xfId="2" applyFont="1" applyFill="1" applyBorder="1" applyAlignment="1" applyProtection="1">
      <alignment horizontal="right"/>
      <protection locked="0"/>
    </xf>
    <xf numFmtId="0" fontId="8" fillId="3" borderId="0" xfId="2" applyFont="1" applyFill="1" applyBorder="1" applyAlignment="1" applyProtection="1">
      <alignment horizontal="right"/>
      <protection locked="0"/>
    </xf>
    <xf numFmtId="0" fontId="8" fillId="3" borderId="10" xfId="2" applyFont="1" applyFill="1" applyBorder="1" applyAlignment="1" applyProtection="1">
      <alignment horizontal="right"/>
      <protection locked="0"/>
    </xf>
    <xf numFmtId="0" fontId="24" fillId="3" borderId="2" xfId="7" applyFill="1" applyBorder="1" applyAlignment="1" applyProtection="1">
      <alignment horizontal="right"/>
      <protection locked="0"/>
    </xf>
    <xf numFmtId="166" fontId="7" fillId="2" borderId="14" xfId="5" applyNumberFormat="1" applyFont="1" applyFill="1" applyBorder="1" applyAlignment="1" applyProtection="1">
      <alignment horizontal="right"/>
      <protection locked="0"/>
    </xf>
    <xf numFmtId="166" fontId="7" fillId="2" borderId="15" xfId="5" applyNumberFormat="1" applyFont="1" applyFill="1" applyBorder="1" applyAlignment="1" applyProtection="1">
      <alignment horizontal="right"/>
      <protection locked="0"/>
    </xf>
    <xf numFmtId="166" fontId="7" fillId="2" borderId="16" xfId="5" applyNumberFormat="1" applyFont="1" applyFill="1" applyBorder="1" applyAlignment="1" applyProtection="1">
      <alignment horizontal="right"/>
      <protection locked="0"/>
    </xf>
    <xf numFmtId="0" fontId="7" fillId="2" borderId="14" xfId="5" applyNumberFormat="1" applyFont="1" applyFill="1" applyBorder="1" applyAlignment="1" applyProtection="1">
      <alignment horizontal="left"/>
      <protection locked="0"/>
    </xf>
    <xf numFmtId="0" fontId="7" fillId="2" borderId="16" xfId="5" applyNumberFormat="1" applyFont="1" applyFill="1" applyBorder="1" applyAlignment="1" applyProtection="1">
      <alignment horizontal="left"/>
      <protection locked="0"/>
    </xf>
    <xf numFmtId="166" fontId="7" fillId="2" borderId="14" xfId="5" applyNumberFormat="1" applyFont="1" applyFill="1" applyBorder="1" applyAlignment="1" applyProtection="1">
      <alignment horizontal="left"/>
      <protection locked="0"/>
    </xf>
    <xf numFmtId="166" fontId="7" fillId="2" borderId="16" xfId="5" applyNumberFormat="1" applyFont="1" applyFill="1" applyBorder="1" applyAlignment="1" applyProtection="1">
      <alignment horizontal="left"/>
      <protection locked="0"/>
    </xf>
    <xf numFmtId="0" fontId="7" fillId="2" borderId="1" xfId="5" applyNumberFormat="1" applyFont="1" applyFill="1" applyBorder="1" applyAlignment="1" applyProtection="1">
      <alignment horizontal="right"/>
      <protection locked="0"/>
    </xf>
    <xf numFmtId="4" fontId="3" fillId="0" borderId="1" xfId="6" applyNumberFormat="1" applyFont="1" applyFill="1" applyBorder="1" applyAlignment="1" applyProtection="1">
      <alignment horizontal="right"/>
      <protection locked="0"/>
    </xf>
    <xf numFmtId="166" fontId="8" fillId="0" borderId="0" xfId="5" applyNumberFormat="1" applyFont="1" applyProtection="1">
      <protection locked="0"/>
    </xf>
    <xf numFmtId="43" fontId="8" fillId="0" borderId="8" xfId="3" applyFont="1" applyFill="1" applyBorder="1" applyAlignment="1" applyProtection="1">
      <alignment horizontal="right"/>
      <protection locked="0"/>
    </xf>
    <xf numFmtId="43" fontId="8" fillId="0" borderId="9" xfId="3" applyFont="1" applyFill="1" applyBorder="1" applyAlignment="1" applyProtection="1">
      <alignment horizontal="right"/>
      <protection locked="0"/>
    </xf>
    <xf numFmtId="0" fontId="8" fillId="2" borderId="9" xfId="4" applyFont="1" applyFill="1" applyBorder="1" applyAlignment="1" applyProtection="1">
      <alignment horizontal="center"/>
      <protection locked="0"/>
    </xf>
    <xf numFmtId="10" fontId="8" fillId="2" borderId="1" xfId="4" applyNumberFormat="1" applyFont="1" applyFill="1" applyBorder="1" applyAlignment="1" applyProtection="1">
      <alignment horizontal="center"/>
      <protection locked="0"/>
    </xf>
    <xf numFmtId="1" fontId="8" fillId="2" borderId="1" xfId="4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6" xfId="0" applyFont="1" applyBorder="1" applyProtection="1">
      <protection locked="0"/>
    </xf>
  </cellXfs>
  <cellStyles count="8">
    <cellStyle name="Comma" xfId="6" builtinId="3"/>
    <cellStyle name="Comma 2" xfId="3" xr:uid="{00000000-0005-0000-0000-000001000000}"/>
    <cellStyle name="Hyperlink" xfId="7" builtinId="8"/>
    <cellStyle name="Normal" xfId="0" builtinId="0"/>
    <cellStyle name="Normal 2" xfId="2" xr:uid="{00000000-0005-0000-0000-000003000000}"/>
    <cellStyle name="Normal 3" xfId="4" xr:uid="{00000000-0005-0000-0000-000004000000}"/>
    <cellStyle name="Normal 4" xfId="5" xr:uid="{00000000-0005-0000-0000-000005000000}"/>
    <cellStyle name="Percent" xfId="1" builtinId="5"/>
  </cellStyles>
  <dxfs count="2">
    <dxf>
      <fill>
        <patternFill>
          <bgColor rgb="FFDAEEF3"/>
        </patternFill>
      </fill>
    </dxf>
    <dxf>
      <fill>
        <patternFill>
          <bgColor rgb="FFDAEEF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12</xdr:col>
      <xdr:colOff>442086</xdr:colOff>
      <xdr:row>1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0029ABE-C312-487C-9BCE-D9347391A67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6633336" cy="1495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3"/>
  <sheetViews>
    <sheetView tabSelected="1" view="pageLayout" zoomScaleNormal="100" workbookViewId="0">
      <selection activeCell="A3" sqref="A3"/>
    </sheetView>
  </sheetViews>
  <sheetFormatPr defaultColWidth="6.85546875" defaultRowHeight="11.25" x14ac:dyDescent="0.2"/>
  <cols>
    <col min="1" max="10" width="6.85546875" style="39"/>
    <col min="11" max="11" width="15" style="39" customWidth="1"/>
    <col min="12" max="12" width="5.42578125" style="25" customWidth="1"/>
    <col min="13" max="16384" width="6.85546875" style="39"/>
  </cols>
  <sheetData>
    <row r="1" spans="1:12" ht="114.75" customHeight="1" x14ac:dyDescent="0.2"/>
    <row r="2" spans="1:12" ht="30" customHeight="1" x14ac:dyDescent="0.25">
      <c r="A2" s="109" t="s">
        <v>254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2" ht="18.75" customHeight="1" x14ac:dyDescent="0.25">
      <c r="A3" s="104" t="s">
        <v>256</v>
      </c>
    </row>
    <row r="4" spans="1:12" ht="15" customHeight="1" x14ac:dyDescent="0.2">
      <c r="A4" s="64" t="s">
        <v>171</v>
      </c>
      <c r="B4" s="111"/>
      <c r="C4" s="111"/>
      <c r="D4" s="111"/>
      <c r="E4" s="111"/>
      <c r="F4" s="111"/>
      <c r="G4" s="111"/>
      <c r="H4" s="111"/>
      <c r="I4" s="111"/>
      <c r="J4" s="111"/>
      <c r="K4" s="111"/>
      <c r="L4" s="111"/>
    </row>
    <row r="5" spans="1:12" ht="14.25" customHeight="1" x14ac:dyDescent="0.2">
      <c r="A5" s="110" t="s">
        <v>255</v>
      </c>
    </row>
    <row r="6" spans="1:12" ht="18.75" customHeight="1" x14ac:dyDescent="0.2">
      <c r="A6" s="64" t="s">
        <v>257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</row>
    <row r="7" spans="1:12" ht="10.5" customHeight="1" x14ac:dyDescent="0.2">
      <c r="A7" s="110" t="s">
        <v>168</v>
      </c>
    </row>
    <row r="8" spans="1:12" ht="10.5" customHeight="1" x14ac:dyDescent="0.2">
      <c r="A8" s="4" t="s">
        <v>0</v>
      </c>
    </row>
    <row r="9" spans="1:12" ht="10.5" customHeight="1" x14ac:dyDescent="0.2"/>
    <row r="10" spans="1:12" ht="10.5" customHeight="1" x14ac:dyDescent="0.2">
      <c r="L10" s="25" t="s">
        <v>2</v>
      </c>
    </row>
    <row r="11" spans="1:12" ht="10.5" customHeight="1" x14ac:dyDescent="0.2">
      <c r="A11" s="39" t="s">
        <v>1</v>
      </c>
      <c r="F11" s="145"/>
      <c r="G11" s="146"/>
      <c r="H11" s="146"/>
      <c r="I11" s="146"/>
      <c r="J11" s="146"/>
      <c r="K11" s="147"/>
      <c r="L11" s="25" t="s">
        <v>3</v>
      </c>
    </row>
    <row r="12" spans="1:12" ht="10.5" customHeight="1" x14ac:dyDescent="0.2">
      <c r="F12" s="148"/>
      <c r="G12" s="149"/>
      <c r="H12" s="149"/>
      <c r="I12" s="149"/>
      <c r="J12" s="149"/>
      <c r="K12" s="150"/>
    </row>
    <row r="13" spans="1:12" ht="10.5" customHeight="1" x14ac:dyDescent="0.2"/>
    <row r="14" spans="1:12" ht="10.5" customHeight="1" x14ac:dyDescent="0.2">
      <c r="A14" s="39" t="s">
        <v>161</v>
      </c>
      <c r="F14" s="145"/>
      <c r="G14" s="146"/>
      <c r="H14" s="146"/>
      <c r="I14" s="146"/>
      <c r="J14" s="146"/>
      <c r="K14" s="147"/>
      <c r="L14" s="25" t="s">
        <v>164</v>
      </c>
    </row>
    <row r="15" spans="1:12" ht="10.5" customHeight="1" x14ac:dyDescent="0.2">
      <c r="F15" s="148"/>
      <c r="G15" s="149"/>
      <c r="H15" s="149"/>
      <c r="I15" s="149"/>
      <c r="J15" s="149"/>
      <c r="K15" s="150"/>
    </row>
    <row r="16" spans="1:12" ht="10.5" customHeight="1" x14ac:dyDescent="0.2">
      <c r="A16" s="39" t="s">
        <v>162</v>
      </c>
      <c r="F16" s="145"/>
      <c r="G16" s="146"/>
      <c r="H16" s="146"/>
      <c r="I16" s="146"/>
      <c r="J16" s="146"/>
      <c r="K16" s="147"/>
      <c r="L16" s="25" t="s">
        <v>165</v>
      </c>
    </row>
    <row r="17" spans="1:12" ht="10.5" customHeight="1" x14ac:dyDescent="0.2">
      <c r="F17" s="148"/>
      <c r="G17" s="149"/>
      <c r="H17" s="149"/>
      <c r="I17" s="149"/>
      <c r="J17" s="149"/>
      <c r="K17" s="150"/>
    </row>
    <row r="18" spans="1:12" ht="10.5" customHeight="1" x14ac:dyDescent="0.2">
      <c r="A18" s="39" t="s">
        <v>163</v>
      </c>
      <c r="F18" s="145"/>
      <c r="G18" s="146"/>
      <c r="H18" s="146"/>
      <c r="I18" s="146"/>
      <c r="J18" s="146"/>
      <c r="K18" s="147"/>
      <c r="L18" s="25" t="s">
        <v>166</v>
      </c>
    </row>
    <row r="19" spans="1:12" ht="10.5" customHeight="1" x14ac:dyDescent="0.2">
      <c r="F19" s="148"/>
      <c r="G19" s="149"/>
      <c r="H19" s="149"/>
      <c r="I19" s="149"/>
      <c r="J19" s="149"/>
      <c r="K19" s="150"/>
    </row>
    <row r="20" spans="1:12" ht="10.5" customHeight="1" x14ac:dyDescent="0.2"/>
    <row r="21" spans="1:12" ht="10.5" customHeight="1" x14ac:dyDescent="0.2">
      <c r="A21" s="39" t="s">
        <v>4</v>
      </c>
      <c r="F21" s="145"/>
      <c r="G21" s="146"/>
      <c r="H21" s="146"/>
      <c r="I21" s="146"/>
      <c r="J21" s="146"/>
      <c r="K21" s="147"/>
      <c r="L21" s="25" t="s">
        <v>8</v>
      </c>
    </row>
    <row r="22" spans="1:12" ht="10.5" customHeight="1" x14ac:dyDescent="0.2">
      <c r="F22" s="148"/>
      <c r="G22" s="149"/>
      <c r="H22" s="149"/>
      <c r="I22" s="149"/>
      <c r="J22" s="149"/>
      <c r="K22" s="150"/>
    </row>
    <row r="23" spans="1:12" ht="10.5" customHeight="1" x14ac:dyDescent="0.2"/>
    <row r="24" spans="1:12" ht="10.5" customHeight="1" x14ac:dyDescent="0.2">
      <c r="A24" s="39" t="s">
        <v>5</v>
      </c>
      <c r="F24" s="145"/>
      <c r="G24" s="146"/>
      <c r="H24" s="146"/>
      <c r="I24" s="146"/>
      <c r="J24" s="146"/>
      <c r="K24" s="147"/>
      <c r="L24" s="25" t="s">
        <v>9</v>
      </c>
    </row>
    <row r="25" spans="1:12" ht="10.5" customHeight="1" x14ac:dyDescent="0.2">
      <c r="F25" s="148"/>
      <c r="G25" s="149"/>
      <c r="H25" s="149"/>
      <c r="I25" s="149"/>
      <c r="J25" s="149"/>
      <c r="K25" s="150"/>
    </row>
    <row r="26" spans="1:12" ht="10.5" customHeight="1" x14ac:dyDescent="0.2">
      <c r="F26" s="24"/>
      <c r="G26" s="24"/>
      <c r="H26" s="24"/>
      <c r="I26" s="24"/>
      <c r="J26" s="24"/>
      <c r="K26" s="24"/>
    </row>
    <row r="27" spans="1:12" ht="10.5" customHeight="1" x14ac:dyDescent="0.2">
      <c r="A27" s="39" t="s">
        <v>6</v>
      </c>
      <c r="F27" s="145"/>
      <c r="G27" s="146"/>
      <c r="H27" s="146"/>
      <c r="I27" s="146"/>
      <c r="J27" s="146"/>
      <c r="K27" s="147"/>
      <c r="L27" s="25" t="s">
        <v>10</v>
      </c>
    </row>
    <row r="28" spans="1:12" ht="10.5" customHeight="1" x14ac:dyDescent="0.2">
      <c r="F28" s="148"/>
      <c r="G28" s="149"/>
      <c r="H28" s="149"/>
      <c r="I28" s="149"/>
      <c r="J28" s="149"/>
      <c r="K28" s="150"/>
    </row>
    <row r="29" spans="1:12" ht="10.5" customHeight="1" x14ac:dyDescent="0.2">
      <c r="F29" s="24"/>
      <c r="G29" s="24"/>
      <c r="H29" s="24"/>
      <c r="I29" s="24"/>
      <c r="J29" s="24"/>
      <c r="K29" s="24"/>
    </row>
    <row r="30" spans="1:12" ht="10.5" customHeight="1" x14ac:dyDescent="0.2">
      <c r="A30" s="39" t="s">
        <v>7</v>
      </c>
      <c r="F30" s="145"/>
      <c r="G30" s="146"/>
      <c r="H30" s="146"/>
      <c r="I30" s="146"/>
      <c r="J30" s="146"/>
      <c r="K30" s="147"/>
      <c r="L30" s="25" t="s">
        <v>11</v>
      </c>
    </row>
    <row r="31" spans="1:12" ht="10.5" customHeight="1" x14ac:dyDescent="0.2">
      <c r="F31" s="148"/>
      <c r="G31" s="149"/>
      <c r="H31" s="149"/>
      <c r="I31" s="149"/>
      <c r="J31" s="149"/>
      <c r="K31" s="150"/>
    </row>
    <row r="32" spans="1:12" ht="10.5" customHeight="1" x14ac:dyDescent="0.2">
      <c r="F32" s="24"/>
      <c r="G32" s="24"/>
      <c r="H32" s="24"/>
      <c r="I32" s="24"/>
      <c r="J32" s="24"/>
      <c r="K32" s="24"/>
    </row>
    <row r="33" spans="1:12" ht="10.5" customHeight="1" x14ac:dyDescent="0.2">
      <c r="A33" s="1" t="s">
        <v>121</v>
      </c>
      <c r="F33" s="145"/>
      <c r="G33" s="146"/>
      <c r="H33" s="146"/>
      <c r="I33" s="146"/>
      <c r="J33" s="146"/>
      <c r="K33" s="147"/>
      <c r="L33" s="25" t="s">
        <v>12</v>
      </c>
    </row>
    <row r="34" spans="1:12" ht="10.5" customHeight="1" x14ac:dyDescent="0.2">
      <c r="F34" s="148"/>
      <c r="G34" s="149"/>
      <c r="H34" s="149"/>
      <c r="I34" s="149"/>
      <c r="J34" s="149"/>
      <c r="K34" s="150"/>
    </row>
    <row r="35" spans="1:12" ht="10.5" customHeight="1" x14ac:dyDescent="0.2"/>
    <row r="36" spans="1:12" ht="10.5" customHeight="1" x14ac:dyDescent="0.2">
      <c r="A36" s="39" t="s">
        <v>93</v>
      </c>
      <c r="I36" s="157">
        <v>44286</v>
      </c>
      <c r="J36" s="158"/>
      <c r="K36" s="159"/>
      <c r="L36" s="25" t="s">
        <v>13</v>
      </c>
    </row>
    <row r="37" spans="1:12" ht="10.5" customHeight="1" x14ac:dyDescent="0.2">
      <c r="A37" s="39" t="s">
        <v>92</v>
      </c>
      <c r="I37" s="160"/>
      <c r="J37" s="161"/>
      <c r="K37" s="162"/>
    </row>
    <row r="38" spans="1:12" ht="10.5" customHeight="1" x14ac:dyDescent="0.2"/>
    <row r="39" spans="1:12" ht="10.5" customHeight="1" x14ac:dyDescent="0.2">
      <c r="A39" s="39" t="s">
        <v>258</v>
      </c>
      <c r="I39" s="151"/>
      <c r="J39" s="152"/>
      <c r="K39" s="153"/>
      <c r="L39" s="25" t="s">
        <v>14</v>
      </c>
    </row>
    <row r="40" spans="1:12" ht="10.5" customHeight="1" x14ac:dyDescent="0.2">
      <c r="I40" s="154"/>
      <c r="J40" s="155"/>
      <c r="K40" s="156"/>
    </row>
    <row r="41" spans="1:12" ht="10.5" customHeight="1" x14ac:dyDescent="0.2"/>
    <row r="42" spans="1:12" ht="10.5" customHeight="1" x14ac:dyDescent="0.2">
      <c r="A42" s="39" t="s">
        <v>259</v>
      </c>
      <c r="I42" s="163"/>
      <c r="J42" s="164"/>
      <c r="K42" s="165"/>
      <c r="L42" s="25" t="s">
        <v>15</v>
      </c>
    </row>
    <row r="43" spans="1:12" ht="10.5" customHeight="1" x14ac:dyDescent="0.2">
      <c r="A43" s="39" t="s">
        <v>133</v>
      </c>
      <c r="I43" s="166"/>
      <c r="J43" s="167"/>
      <c r="K43" s="168"/>
    </row>
    <row r="44" spans="1:12" ht="10.5" customHeight="1" x14ac:dyDescent="0.2"/>
    <row r="45" spans="1:12" ht="10.5" customHeight="1" x14ac:dyDescent="0.2">
      <c r="A45" s="2" t="s">
        <v>16</v>
      </c>
      <c r="B45" s="2"/>
      <c r="C45" s="2"/>
      <c r="D45" s="2"/>
      <c r="E45" s="2"/>
      <c r="F45" s="2"/>
      <c r="G45" s="2"/>
      <c r="H45" s="2"/>
      <c r="I45" s="169"/>
      <c r="L45" s="25" t="s">
        <v>18</v>
      </c>
    </row>
    <row r="46" spans="1:12" ht="10.5" customHeight="1" x14ac:dyDescent="0.2">
      <c r="A46" s="2"/>
      <c r="B46" s="2"/>
      <c r="C46" s="2"/>
      <c r="D46" s="2"/>
      <c r="E46" s="2"/>
      <c r="F46" s="2"/>
      <c r="G46" s="2"/>
      <c r="H46" s="68" t="s">
        <v>84</v>
      </c>
      <c r="I46" s="170"/>
    </row>
    <row r="47" spans="1:12" ht="10.5" customHeight="1" x14ac:dyDescent="0.2">
      <c r="A47" s="1"/>
      <c r="B47" s="1"/>
      <c r="C47" s="1"/>
      <c r="D47" s="2"/>
      <c r="E47" s="1"/>
      <c r="F47" s="2"/>
      <c r="G47" s="2"/>
      <c r="H47" s="2"/>
      <c r="I47" s="2"/>
    </row>
    <row r="48" spans="1:12" ht="10.5" customHeight="1" x14ac:dyDescent="0.2">
      <c r="A48" s="1" t="s">
        <v>17</v>
      </c>
      <c r="B48" s="1"/>
      <c r="C48" s="1"/>
      <c r="D48" s="1"/>
      <c r="E48" s="1"/>
      <c r="F48" s="2"/>
      <c r="G48" s="3"/>
      <c r="H48" s="2"/>
      <c r="I48" s="169"/>
      <c r="L48" s="25" t="s">
        <v>19</v>
      </c>
    </row>
    <row r="49" spans="1:12" ht="10.5" customHeight="1" x14ac:dyDescent="0.2">
      <c r="A49" s="1"/>
      <c r="B49" s="1"/>
      <c r="C49" s="1"/>
      <c r="D49" s="1"/>
      <c r="E49" s="2"/>
      <c r="F49" s="2"/>
      <c r="G49" s="2"/>
      <c r="H49" s="2"/>
      <c r="I49" s="170"/>
    </row>
    <row r="50" spans="1:12" ht="10.5" customHeight="1" x14ac:dyDescent="0.2"/>
    <row r="51" spans="1:12" ht="10.5" customHeight="1" x14ac:dyDescent="0.2">
      <c r="A51" s="1" t="s">
        <v>88</v>
      </c>
      <c r="B51" s="1"/>
      <c r="C51" s="1"/>
      <c r="D51" s="1"/>
      <c r="E51" s="2"/>
      <c r="F51" s="2"/>
      <c r="G51" s="2"/>
      <c r="H51" s="2"/>
      <c r="I51" s="169"/>
      <c r="J51" s="1"/>
      <c r="K51" s="3"/>
      <c r="L51" s="69" t="s">
        <v>89</v>
      </c>
    </row>
    <row r="52" spans="1:12" ht="10.5" customHeight="1" x14ac:dyDescent="0.2">
      <c r="A52" s="1"/>
      <c r="B52" s="1"/>
      <c r="C52" s="1"/>
      <c r="D52" s="1"/>
      <c r="E52" s="2"/>
      <c r="F52" s="2"/>
      <c r="G52" s="2"/>
      <c r="H52" s="2"/>
      <c r="I52" s="170"/>
      <c r="J52" s="1"/>
      <c r="K52" s="3"/>
      <c r="L52" s="3"/>
    </row>
    <row r="53" spans="1:12" ht="10.5" customHeight="1" x14ac:dyDescent="0.2">
      <c r="A53" s="1"/>
      <c r="B53" s="1"/>
      <c r="C53" s="1"/>
      <c r="D53" s="1"/>
      <c r="E53" s="2"/>
      <c r="F53" s="2"/>
      <c r="G53" s="2"/>
      <c r="H53" s="2"/>
      <c r="I53" s="2"/>
      <c r="J53" s="1"/>
      <c r="K53" s="3"/>
      <c r="L53" s="3"/>
    </row>
    <row r="54" spans="1:12" ht="10.5" customHeight="1" x14ac:dyDescent="0.2">
      <c r="A54" s="1" t="s">
        <v>99</v>
      </c>
      <c r="B54" s="1"/>
      <c r="C54" s="1"/>
      <c r="D54" s="1"/>
      <c r="E54" s="2"/>
      <c r="F54" s="2"/>
      <c r="G54" s="2"/>
      <c r="H54" s="2"/>
      <c r="I54" s="171"/>
      <c r="J54" s="172"/>
      <c r="K54" s="3"/>
      <c r="L54" s="69" t="s">
        <v>86</v>
      </c>
    </row>
    <row r="55" spans="1:12" ht="10.5" customHeight="1" x14ac:dyDescent="0.2">
      <c r="A55" s="1"/>
      <c r="B55" s="1"/>
      <c r="C55" s="1"/>
      <c r="D55" s="1"/>
      <c r="E55" s="2"/>
      <c r="F55" s="2"/>
      <c r="G55" s="2"/>
      <c r="H55" s="2"/>
      <c r="I55" s="173"/>
      <c r="J55" s="174"/>
      <c r="K55" s="3"/>
      <c r="L55" s="3"/>
    </row>
    <row r="56" spans="1:12" ht="10.5" customHeight="1" x14ac:dyDescent="0.2"/>
    <row r="57" spans="1:12" ht="10.5" customHeight="1" x14ac:dyDescent="0.2"/>
    <row r="58" spans="1:12" ht="10.5" customHeight="1" x14ac:dyDescent="0.2">
      <c r="A58" s="39" t="s">
        <v>20</v>
      </c>
    </row>
    <row r="59" spans="1:12" ht="10.5" customHeight="1" x14ac:dyDescent="0.2"/>
    <row r="60" spans="1:12" ht="10.5" customHeight="1" x14ac:dyDescent="0.2"/>
    <row r="61" spans="1:12" ht="10.5" customHeight="1" x14ac:dyDescent="0.2"/>
    <row r="62" spans="1:12" ht="10.5" customHeight="1" x14ac:dyDescent="0.2"/>
    <row r="63" spans="1:12" ht="10.5" customHeight="1" x14ac:dyDescent="0.2"/>
  </sheetData>
  <sheetProtection sheet="1" objects="1" scenarios="1" formatCells="0"/>
  <mergeCells count="16">
    <mergeCell ref="F24:K25"/>
    <mergeCell ref="F27:K28"/>
    <mergeCell ref="F30:K31"/>
    <mergeCell ref="F33:K34"/>
    <mergeCell ref="I42:K43"/>
    <mergeCell ref="I36:K37"/>
    <mergeCell ref="F11:K12"/>
    <mergeCell ref="F14:K15"/>
    <mergeCell ref="F16:K17"/>
    <mergeCell ref="F18:K19"/>
    <mergeCell ref="F21:K22"/>
    <mergeCell ref="I51:I52"/>
    <mergeCell ref="I39:K40"/>
    <mergeCell ref="I45:I46"/>
    <mergeCell ref="I48:I49"/>
    <mergeCell ref="I54:J55"/>
  </mergeCells>
  <dataValidations count="1">
    <dataValidation type="list" allowBlank="1" showInputMessage="1" showErrorMessage="1" sqref="I48:I49 I51:I52 I45:I46" xr:uid="{00000000-0002-0000-0000-000000000000}">
      <formula1>$H$46:$H$47</formula1>
    </dataValidation>
  </dataValidation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&amp;C&amp;A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60"/>
  <sheetViews>
    <sheetView view="pageLayout" zoomScaleNormal="100" workbookViewId="0"/>
  </sheetViews>
  <sheetFormatPr defaultColWidth="6.85546875" defaultRowHeight="11.25" customHeight="1" x14ac:dyDescent="0.2"/>
  <cols>
    <col min="1" max="3" width="6.85546875" style="21"/>
    <col min="4" max="4" width="8.85546875" style="21" customWidth="1"/>
    <col min="5" max="5" width="4.7109375" style="21" customWidth="1"/>
    <col min="6" max="6" width="13.5703125" style="21" customWidth="1"/>
    <col min="7" max="7" width="4.7109375" style="21" customWidth="1"/>
    <col min="8" max="8" width="13.5703125" style="21" customWidth="1"/>
    <col min="9" max="9" width="4.7109375" style="21" customWidth="1"/>
    <col min="10" max="10" width="13.5703125" style="21" customWidth="1"/>
    <col min="11" max="11" width="4.7109375" style="21" customWidth="1"/>
    <col min="12" max="12" width="5.42578125" style="21" customWidth="1"/>
    <col min="13" max="16384" width="6.85546875" style="21"/>
  </cols>
  <sheetData>
    <row r="1" spans="1:12" ht="22.5" customHeight="1" x14ac:dyDescent="0.2"/>
    <row r="2" spans="1:12" ht="22.5" customHeight="1" x14ac:dyDescent="0.25">
      <c r="A2" s="104" t="s">
        <v>132</v>
      </c>
    </row>
    <row r="4" spans="1:12" ht="22.5" customHeight="1" x14ac:dyDescent="0.2">
      <c r="A4" s="130" t="s">
        <v>204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34"/>
    </row>
    <row r="5" spans="1:12" ht="13.5" customHeight="1" x14ac:dyDescent="0.2">
      <c r="A5" s="130" t="s">
        <v>297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34"/>
    </row>
    <row r="7" spans="1:12" ht="11.25" customHeight="1" x14ac:dyDescent="0.2">
      <c r="A7" s="21" t="s">
        <v>70</v>
      </c>
      <c r="D7" s="257">
        <f>'Page 1'!F11</f>
        <v>0</v>
      </c>
      <c r="E7" s="258"/>
      <c r="F7" s="258"/>
      <c r="G7" s="258"/>
      <c r="H7" s="258"/>
      <c r="I7" s="258"/>
      <c r="J7" s="259"/>
    </row>
    <row r="9" spans="1:12" ht="11.25" customHeight="1" x14ac:dyDescent="0.2">
      <c r="A9" s="21" t="s">
        <v>4</v>
      </c>
      <c r="D9" s="257">
        <f>'Page 1'!F21</f>
        <v>0</v>
      </c>
      <c r="E9" s="258"/>
      <c r="F9" s="258"/>
      <c r="G9" s="258"/>
      <c r="H9" s="258"/>
      <c r="I9" s="258"/>
      <c r="J9" s="259"/>
    </row>
    <row r="11" spans="1:12" ht="11.25" customHeight="1" x14ac:dyDescent="0.2">
      <c r="A11" s="21" t="s">
        <v>71</v>
      </c>
      <c r="E11" s="260">
        <f>'Page 1'!F18</f>
        <v>0</v>
      </c>
      <c r="F11" s="261"/>
      <c r="G11" s="21" t="s">
        <v>74</v>
      </c>
      <c r="J11" s="264">
        <f>'Page 1'!F24</f>
        <v>0</v>
      </c>
    </row>
    <row r="13" spans="1:12" ht="11.25" customHeight="1" x14ac:dyDescent="0.2">
      <c r="A13" s="21" t="s">
        <v>72</v>
      </c>
      <c r="E13" s="262">
        <f>IF('Page 5'!I8="P",'Page 5'!K12,'Page 4'!K58)</f>
        <v>0</v>
      </c>
      <c r="F13" s="263"/>
      <c r="G13" s="21" t="s">
        <v>73</v>
      </c>
      <c r="J13" s="265"/>
    </row>
    <row r="15" spans="1:12" ht="11.25" customHeight="1" x14ac:dyDescent="0.2">
      <c r="A15" s="131" t="s">
        <v>299</v>
      </c>
    </row>
    <row r="16" spans="1:12" ht="11.25" customHeight="1" x14ac:dyDescent="0.2">
      <c r="A16" s="131" t="s">
        <v>206</v>
      </c>
    </row>
    <row r="18" spans="1:11" ht="11.25" customHeight="1" x14ac:dyDescent="0.2">
      <c r="A18" s="131" t="s">
        <v>207</v>
      </c>
    </row>
    <row r="19" spans="1:11" ht="11.25" customHeight="1" x14ac:dyDescent="0.2">
      <c r="A19" s="131" t="s">
        <v>208</v>
      </c>
    </row>
    <row r="20" spans="1:11" ht="13.5" customHeight="1" x14ac:dyDescent="0.2">
      <c r="A20" s="131" t="s">
        <v>209</v>
      </c>
      <c r="B20" s="108"/>
      <c r="C20" s="108"/>
      <c r="D20" s="108"/>
      <c r="E20" s="108"/>
      <c r="F20" s="108"/>
      <c r="G20" s="108"/>
      <c r="H20" s="108"/>
      <c r="I20" s="108"/>
      <c r="J20" s="108"/>
      <c r="K20" s="108"/>
    </row>
    <row r="21" spans="1:11" x14ac:dyDescent="0.2">
      <c r="A21" s="108"/>
      <c r="B21" s="108"/>
      <c r="C21" s="108"/>
      <c r="D21" s="108"/>
      <c r="E21" s="108"/>
      <c r="F21" s="108"/>
      <c r="G21" s="108"/>
      <c r="H21" s="108"/>
      <c r="I21" s="108"/>
      <c r="J21" s="108"/>
      <c r="K21" s="108"/>
    </row>
    <row r="22" spans="1:11" ht="11.25" customHeight="1" x14ac:dyDescent="0.2">
      <c r="A22" s="39" t="s">
        <v>190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</row>
    <row r="23" spans="1:11" ht="11.25" customHeight="1" x14ac:dyDescent="0.2">
      <c r="A23" s="39" t="s">
        <v>191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</row>
    <row r="25" spans="1:11" ht="11.25" customHeight="1" x14ac:dyDescent="0.2">
      <c r="A25" s="64" t="s">
        <v>210</v>
      </c>
      <c r="B25" s="64"/>
      <c r="C25" s="35"/>
      <c r="D25" s="266"/>
      <c r="E25" s="266"/>
      <c r="F25" s="266"/>
      <c r="G25" s="266"/>
      <c r="J25" s="266"/>
      <c r="K25" s="266"/>
    </row>
    <row r="26" spans="1:11" ht="11.25" customHeight="1" x14ac:dyDescent="0.2">
      <c r="A26" s="64" t="s">
        <v>211</v>
      </c>
      <c r="B26" s="64"/>
      <c r="C26" s="35"/>
      <c r="D26" s="245"/>
      <c r="E26" s="245"/>
      <c r="F26" s="245"/>
      <c r="G26" s="245"/>
      <c r="I26" s="21" t="s">
        <v>75</v>
      </c>
      <c r="J26" s="245"/>
      <c r="K26" s="245"/>
    </row>
    <row r="29" spans="1:11" ht="11.25" customHeight="1" x14ac:dyDescent="0.2">
      <c r="A29" s="45" t="s">
        <v>76</v>
      </c>
      <c r="B29" s="42"/>
      <c r="C29" s="41"/>
      <c r="D29" s="41"/>
      <c r="E29" s="44"/>
      <c r="F29" s="41"/>
      <c r="G29" s="50"/>
      <c r="H29" s="41"/>
      <c r="I29" s="41"/>
      <c r="J29" s="41"/>
      <c r="K29" s="58"/>
    </row>
    <row r="30" spans="1:11" ht="11.25" customHeight="1" x14ac:dyDescent="0.2">
      <c r="A30" s="40"/>
      <c r="B30" s="42"/>
      <c r="C30" s="41"/>
      <c r="D30" s="47"/>
      <c r="E30" s="44"/>
      <c r="F30" s="50"/>
      <c r="G30" s="50"/>
      <c r="H30" s="50" t="s">
        <v>55</v>
      </c>
      <c r="I30" s="50"/>
      <c r="J30" s="107" t="s">
        <v>57</v>
      </c>
      <c r="K30" s="107"/>
    </row>
    <row r="31" spans="1:11" ht="11.25" customHeight="1" x14ac:dyDescent="0.2">
      <c r="A31" s="40"/>
      <c r="B31" s="42"/>
      <c r="C31" s="41"/>
      <c r="D31" s="44" t="s">
        <v>56</v>
      </c>
      <c r="E31" s="44"/>
      <c r="F31" s="50" t="s">
        <v>57</v>
      </c>
      <c r="G31" s="50"/>
      <c r="H31" s="50" t="s">
        <v>58</v>
      </c>
      <c r="I31" s="50"/>
      <c r="J31" s="133" t="s">
        <v>175</v>
      </c>
      <c r="K31" s="107"/>
    </row>
    <row r="32" spans="1:11" ht="11.25" customHeight="1" x14ac:dyDescent="0.2">
      <c r="A32" s="41"/>
      <c r="B32" s="41"/>
      <c r="C32" s="41"/>
      <c r="D32" s="41"/>
      <c r="E32" s="44"/>
      <c r="F32" s="44"/>
      <c r="G32" s="50"/>
      <c r="H32" s="41"/>
      <c r="I32" s="41"/>
      <c r="J32" s="47"/>
      <c r="K32" s="59"/>
    </row>
    <row r="33" spans="1:11" ht="11.25" customHeight="1" x14ac:dyDescent="0.2">
      <c r="A33" s="41" t="s">
        <v>59</v>
      </c>
      <c r="B33" s="41"/>
      <c r="C33" s="41"/>
      <c r="D33" s="222">
        <f>'Page 6'!D38</f>
        <v>0</v>
      </c>
      <c r="E33" s="55">
        <f>'Page 6'!E38</f>
        <v>58</v>
      </c>
      <c r="F33" s="228">
        <f>'Page 6'!F38</f>
        <v>0</v>
      </c>
      <c r="G33" s="55">
        <f>'Page 6'!G38</f>
        <v>62</v>
      </c>
      <c r="H33" s="267">
        <f>'Page 6'!H38</f>
        <v>0</v>
      </c>
      <c r="I33" s="55">
        <f>'Page 6'!I38</f>
        <v>66</v>
      </c>
      <c r="J33" s="228">
        <f>F33-H33</f>
        <v>0</v>
      </c>
      <c r="K33" s="55">
        <f>'Page 6'!K38</f>
        <v>70</v>
      </c>
    </row>
    <row r="34" spans="1:11" ht="11.25" customHeight="1" x14ac:dyDescent="0.2">
      <c r="A34" s="41" t="s">
        <v>66</v>
      </c>
      <c r="B34" s="41"/>
      <c r="C34" s="41"/>
      <c r="D34" s="223"/>
      <c r="E34" s="55"/>
      <c r="F34" s="225"/>
      <c r="G34" s="56"/>
      <c r="H34" s="268"/>
      <c r="I34" s="56"/>
      <c r="J34" s="225"/>
      <c r="K34" s="55"/>
    </row>
    <row r="35" spans="1:11" ht="11.25" customHeight="1" x14ac:dyDescent="0.2">
      <c r="A35" s="41"/>
      <c r="B35" s="41"/>
      <c r="C35" s="41"/>
      <c r="D35" s="53"/>
      <c r="E35" s="55"/>
      <c r="F35" s="52"/>
      <c r="G35" s="56"/>
      <c r="H35" s="81"/>
      <c r="I35" s="56"/>
      <c r="J35" s="49"/>
      <c r="K35" s="55"/>
    </row>
    <row r="36" spans="1:11" ht="11.25" customHeight="1" x14ac:dyDescent="0.2">
      <c r="A36" s="41" t="s">
        <v>61</v>
      </c>
      <c r="B36" s="41"/>
      <c r="C36" s="41"/>
      <c r="D36" s="233">
        <f>'Page 6'!D13</f>
        <v>0</v>
      </c>
      <c r="E36" s="55">
        <f>'Page 6'!E41</f>
        <v>59</v>
      </c>
      <c r="F36" s="228">
        <f>J13*D36</f>
        <v>0</v>
      </c>
      <c r="G36" s="55">
        <f>'Page 6'!G41</f>
        <v>63</v>
      </c>
      <c r="H36" s="267">
        <f>'Page 6'!H41</f>
        <v>0</v>
      </c>
      <c r="I36" s="55">
        <f>'Page 6'!I41</f>
        <v>67</v>
      </c>
      <c r="J36" s="228">
        <f>F36-H36</f>
        <v>0</v>
      </c>
      <c r="K36" s="55">
        <f>'Page 6'!K41</f>
        <v>71</v>
      </c>
    </row>
    <row r="37" spans="1:11" ht="11.25" customHeight="1" x14ac:dyDescent="0.2">
      <c r="A37" s="41" t="s">
        <v>66</v>
      </c>
      <c r="B37" s="41"/>
      <c r="C37" s="41"/>
      <c r="D37" s="269"/>
      <c r="E37" s="55"/>
      <c r="F37" s="225"/>
      <c r="G37" s="56"/>
      <c r="H37" s="268"/>
      <c r="I37" s="56"/>
      <c r="J37" s="225"/>
      <c r="K37" s="55"/>
    </row>
    <row r="38" spans="1:11" ht="11.25" customHeight="1" x14ac:dyDescent="0.2">
      <c r="A38" s="41"/>
      <c r="B38" s="41"/>
      <c r="C38" s="41"/>
      <c r="D38" s="43"/>
      <c r="E38" s="55"/>
      <c r="F38" s="52"/>
      <c r="G38" s="56"/>
      <c r="H38" s="81"/>
      <c r="I38" s="56"/>
      <c r="J38" s="49"/>
      <c r="K38" s="55"/>
    </row>
    <row r="39" spans="1:11" ht="11.25" customHeight="1" x14ac:dyDescent="0.2">
      <c r="A39" s="41" t="s">
        <v>77</v>
      </c>
      <c r="B39" s="41"/>
      <c r="C39" s="41"/>
      <c r="D39" s="270">
        <f>'Page 6'!D44</f>
        <v>0</v>
      </c>
      <c r="E39" s="55" t="str">
        <f>'Page 6'!E44</f>
        <v>60A</v>
      </c>
      <c r="F39" s="228">
        <f>'Page 6'!F44</f>
        <v>0</v>
      </c>
      <c r="G39" s="55">
        <f>'Page 6'!G44</f>
        <v>64</v>
      </c>
      <c r="H39" s="267">
        <f>'Page 6'!H44</f>
        <v>0</v>
      </c>
      <c r="I39" s="55">
        <f>'Page 6'!I44</f>
        <v>68</v>
      </c>
      <c r="J39" s="228">
        <f>F39-H39</f>
        <v>0</v>
      </c>
      <c r="K39" s="55">
        <f>'Page 6'!K44</f>
        <v>72</v>
      </c>
    </row>
    <row r="40" spans="1:11" ht="11.25" customHeight="1" x14ac:dyDescent="0.2">
      <c r="A40" s="41" t="s">
        <v>78</v>
      </c>
      <c r="B40" s="41"/>
      <c r="C40" s="41"/>
      <c r="D40" s="271">
        <f>'Page 6'!D45</f>
        <v>0</v>
      </c>
      <c r="E40" s="55" t="str">
        <f>'Page 6'!E45</f>
        <v>60B</v>
      </c>
      <c r="F40" s="225"/>
      <c r="G40" s="56"/>
      <c r="H40" s="268"/>
      <c r="I40" s="56"/>
      <c r="J40" s="225"/>
      <c r="K40" s="55"/>
    </row>
    <row r="41" spans="1:11" ht="11.25" customHeight="1" x14ac:dyDescent="0.2">
      <c r="A41" s="41" t="s">
        <v>79</v>
      </c>
      <c r="B41" s="41"/>
      <c r="C41" s="41"/>
      <c r="D41" s="271">
        <f>'Page 6'!D46</f>
        <v>0</v>
      </c>
      <c r="E41" s="55" t="str">
        <f>'Page 6'!E46</f>
        <v>60C</v>
      </c>
      <c r="F41" s="52"/>
      <c r="G41" s="56"/>
      <c r="H41" s="81"/>
      <c r="I41" s="56"/>
      <c r="J41" s="49"/>
      <c r="K41" s="55"/>
    </row>
    <row r="42" spans="1:11" ht="11.25" customHeight="1" x14ac:dyDescent="0.2">
      <c r="A42" s="41" t="s">
        <v>98</v>
      </c>
      <c r="B42" s="41"/>
      <c r="C42" s="41"/>
      <c r="D42" s="271">
        <f>'Page 6'!D47</f>
        <v>0</v>
      </c>
      <c r="E42" s="55" t="str">
        <f>'Page 6'!E47</f>
        <v>60D</v>
      </c>
      <c r="F42" s="52"/>
      <c r="G42" s="56"/>
      <c r="H42" s="81"/>
      <c r="I42" s="56"/>
      <c r="J42" s="49"/>
      <c r="K42" s="55"/>
    </row>
    <row r="43" spans="1:11" ht="11.25" customHeight="1" x14ac:dyDescent="0.2">
      <c r="A43" s="41"/>
      <c r="B43" s="41"/>
      <c r="C43" s="41"/>
      <c r="D43" s="43"/>
      <c r="E43" s="55"/>
      <c r="F43" s="52"/>
      <c r="G43" s="56"/>
      <c r="H43" s="81"/>
      <c r="I43" s="56"/>
      <c r="J43" s="49"/>
      <c r="K43" s="55"/>
    </row>
    <row r="44" spans="1:11" ht="11.25" customHeight="1" x14ac:dyDescent="0.2">
      <c r="A44" s="41" t="s">
        <v>65</v>
      </c>
      <c r="B44" s="41"/>
      <c r="C44" s="41"/>
      <c r="D44" s="233">
        <f>Data!D2</f>
        <v>0.14380000000000001</v>
      </c>
      <c r="E44" s="55">
        <f>'Page 6'!E49</f>
        <v>61</v>
      </c>
      <c r="F44" s="228" t="e">
        <f>'Page 6'!F49</f>
        <v>#VALUE!</v>
      </c>
      <c r="G44" s="55">
        <f>'Page 6'!G49</f>
        <v>65</v>
      </c>
      <c r="H44" s="267">
        <f>'Page 6'!H49</f>
        <v>0</v>
      </c>
      <c r="I44" s="55">
        <f>'Page 6'!I49</f>
        <v>69</v>
      </c>
      <c r="J44" s="228" t="e">
        <f>F44-H44</f>
        <v>#VALUE!</v>
      </c>
      <c r="K44" s="55">
        <f>'Page 6'!K49</f>
        <v>73</v>
      </c>
    </row>
    <row r="45" spans="1:11" ht="11.25" customHeight="1" x14ac:dyDescent="0.2">
      <c r="A45" s="41" t="s">
        <v>66</v>
      </c>
      <c r="B45" s="41"/>
      <c r="C45" s="41"/>
      <c r="D45" s="223"/>
      <c r="E45" s="44"/>
      <c r="F45" s="225"/>
      <c r="G45" s="57"/>
      <c r="H45" s="268"/>
      <c r="I45" s="57"/>
      <c r="J45" s="225"/>
      <c r="K45" s="55"/>
    </row>
    <row r="46" spans="1:11" ht="11.25" customHeight="1" x14ac:dyDescent="0.2">
      <c r="A46" s="41"/>
      <c r="B46" s="41"/>
      <c r="C46" s="41"/>
      <c r="D46" s="41"/>
      <c r="E46" s="44"/>
      <c r="F46" s="51"/>
      <c r="G46" s="48"/>
      <c r="H46" s="54"/>
      <c r="I46" s="54"/>
      <c r="J46" s="54"/>
      <c r="K46" s="55"/>
    </row>
    <row r="47" spans="1:11" ht="11.25" customHeight="1" x14ac:dyDescent="0.2">
      <c r="A47" s="41" t="s">
        <v>67</v>
      </c>
      <c r="B47" s="41"/>
      <c r="C47" s="41"/>
      <c r="D47" s="41"/>
      <c r="E47" s="44"/>
      <c r="F47" s="51"/>
      <c r="G47" s="48"/>
      <c r="H47" s="51"/>
      <c r="I47" s="54"/>
      <c r="J47" s="228" t="e">
        <f>J33+J36+J39+J44</f>
        <v>#VALUE!</v>
      </c>
      <c r="K47" s="55">
        <f>'Page 6'!K52</f>
        <v>74</v>
      </c>
    </row>
    <row r="48" spans="1:11" ht="11.25" customHeight="1" x14ac:dyDescent="0.2">
      <c r="A48" s="41"/>
      <c r="B48" s="41"/>
      <c r="C48" s="41"/>
      <c r="D48" s="41"/>
      <c r="E48" s="44"/>
      <c r="F48" s="51"/>
      <c r="G48" s="48"/>
      <c r="H48" s="54"/>
      <c r="I48" s="54"/>
      <c r="J48" s="225"/>
      <c r="K48" s="55"/>
    </row>
    <row r="49" spans="1:11" ht="11.25" customHeight="1" x14ac:dyDescent="0.2">
      <c r="A49" s="64"/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 ht="11.25" customHeight="1" x14ac:dyDescent="0.2">
      <c r="A50" s="46" t="s">
        <v>122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 ht="11.25" customHeight="1" x14ac:dyDescent="0.2">
      <c r="A51" s="131" t="s">
        <v>198</v>
      </c>
      <c r="B51" s="64"/>
      <c r="C51" s="64"/>
      <c r="D51" s="64"/>
      <c r="E51" s="64"/>
      <c r="F51" s="64"/>
      <c r="G51" s="64"/>
      <c r="H51" s="64"/>
      <c r="I51" s="64"/>
      <c r="J51" s="64"/>
      <c r="K51" s="64"/>
    </row>
    <row r="52" spans="1:11" ht="11.25" customHeight="1" x14ac:dyDescent="0.2">
      <c r="A52" s="131" t="s">
        <v>199</v>
      </c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 ht="14.25" customHeight="1" x14ac:dyDescent="0.2">
      <c r="A53" s="131" t="s">
        <v>200</v>
      </c>
      <c r="B53" s="106"/>
      <c r="C53" s="106"/>
      <c r="D53" s="106"/>
      <c r="E53" s="106"/>
      <c r="F53" s="106"/>
      <c r="G53" s="106"/>
      <c r="H53" s="106"/>
      <c r="I53" s="106"/>
      <c r="J53" s="106"/>
      <c r="K53" s="106"/>
    </row>
    <row r="54" spans="1:11" ht="11.25" customHeight="1" x14ac:dyDescent="0.2">
      <c r="A54" s="131" t="s">
        <v>201</v>
      </c>
      <c r="B54" s="64"/>
      <c r="C54" s="64"/>
      <c r="D54" s="64"/>
      <c r="E54" s="64"/>
      <c r="F54" s="64"/>
      <c r="G54" s="64"/>
      <c r="H54" s="64"/>
      <c r="I54" s="64"/>
      <c r="J54" s="64"/>
      <c r="K54" s="64"/>
    </row>
    <row r="55" spans="1:11" ht="11.25" customHeight="1" x14ac:dyDescent="0.2">
      <c r="A55" s="43"/>
      <c r="B55" s="64"/>
      <c r="C55" s="64"/>
      <c r="D55" s="272"/>
      <c r="E55" s="272"/>
      <c r="F55" s="272"/>
      <c r="G55" s="272"/>
      <c r="H55" s="64"/>
      <c r="I55" s="64"/>
      <c r="J55" s="272"/>
      <c r="K55" s="272"/>
    </row>
    <row r="56" spans="1:11" ht="11.25" customHeight="1" x14ac:dyDescent="0.2">
      <c r="A56" s="43" t="s">
        <v>123</v>
      </c>
      <c r="B56" s="64"/>
      <c r="C56" s="64"/>
      <c r="D56" s="273"/>
      <c r="E56" s="273"/>
      <c r="F56" s="273"/>
      <c r="G56" s="273"/>
      <c r="H56" s="64"/>
      <c r="I56" s="39" t="s">
        <v>75</v>
      </c>
      <c r="J56" s="273"/>
      <c r="K56" s="273"/>
    </row>
    <row r="59" spans="1:11" ht="18" customHeight="1" x14ac:dyDescent="0.2">
      <c r="A59" s="39" t="s">
        <v>205</v>
      </c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1" ht="11.25" customHeight="1" x14ac:dyDescent="0.2">
      <c r="A60" s="21" t="s">
        <v>197</v>
      </c>
    </row>
  </sheetData>
  <sheetProtection sheet="1" objects="1" scenarios="1" formatCells="0"/>
  <mergeCells count="20">
    <mergeCell ref="D7:J7"/>
    <mergeCell ref="D9:J9"/>
    <mergeCell ref="E11:F11"/>
    <mergeCell ref="E13:F13"/>
    <mergeCell ref="D33:D34"/>
    <mergeCell ref="F33:F34"/>
    <mergeCell ref="H33:H34"/>
    <mergeCell ref="J33:J34"/>
    <mergeCell ref="D44:D45"/>
    <mergeCell ref="F44:F45"/>
    <mergeCell ref="H44:H45"/>
    <mergeCell ref="J44:J45"/>
    <mergeCell ref="J47:J48"/>
    <mergeCell ref="D36:D37"/>
    <mergeCell ref="F36:F37"/>
    <mergeCell ref="H36:H37"/>
    <mergeCell ref="J36:J37"/>
    <mergeCell ref="F39:F40"/>
    <mergeCell ref="H39:H40"/>
    <mergeCell ref="J39:J40"/>
  </mergeCells>
  <pageMargins left="0.7" right="0.7" top="0.75" bottom="0.75" header="0.3" footer="0.3"/>
  <pageSetup paperSize="9" orientation="portrait" r:id="rId1"/>
  <headerFooter>
    <oddFooter>&amp;C&amp;A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E7A7C23-36C4-401C-8C59-58D223247BEF}">
            <xm:f>'Page 5'!$I$8=""</xm:f>
            <x14:dxf>
              <fill>
                <patternFill>
                  <bgColor rgb="FFDAEEF3"/>
                </patternFill>
              </fill>
            </x14:dxf>
          </x14:cfRule>
          <x14:cfRule type="expression" priority="2" id="{99FA68B9-D138-4C9B-AC5F-99B1BF21AE7F}">
            <xm:f>'Page 5'!$I$8="P"</xm:f>
            <x14:dxf/>
          </x14:cfRule>
          <xm:sqref>J13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8"/>
  <sheetViews>
    <sheetView workbookViewId="0">
      <selection activeCell="D3" sqref="D3"/>
    </sheetView>
  </sheetViews>
  <sheetFormatPr defaultColWidth="11.7109375" defaultRowHeight="14.25" x14ac:dyDescent="0.2"/>
  <cols>
    <col min="1" max="16384" width="11.7109375" style="20"/>
  </cols>
  <sheetData>
    <row r="1" spans="1:4" x14ac:dyDescent="0.2">
      <c r="A1" s="64"/>
      <c r="B1" s="64" t="s">
        <v>81</v>
      </c>
      <c r="C1" s="66" t="s">
        <v>82</v>
      </c>
      <c r="D1" s="66" t="s">
        <v>83</v>
      </c>
    </row>
    <row r="2" spans="1:4" x14ac:dyDescent="0.2">
      <c r="A2" s="65" t="s">
        <v>84</v>
      </c>
      <c r="B2" s="64"/>
      <c r="C2" s="66">
        <v>0.05</v>
      </c>
      <c r="D2" s="98">
        <v>0.14380000000000001</v>
      </c>
    </row>
    <row r="3" spans="1:4" x14ac:dyDescent="0.2">
      <c r="A3" s="65"/>
      <c r="B3" s="64">
        <v>15432</v>
      </c>
      <c r="C3" s="66">
        <v>5.6000000000000001E-2</v>
      </c>
      <c r="D3" s="64"/>
    </row>
    <row r="4" spans="1:4" x14ac:dyDescent="0.2">
      <c r="A4" s="64"/>
      <c r="B4" s="64">
        <v>21478</v>
      </c>
      <c r="C4" s="66">
        <v>7.0999999999999994E-2</v>
      </c>
      <c r="D4" s="64"/>
    </row>
    <row r="5" spans="1:4" x14ac:dyDescent="0.2">
      <c r="A5" s="64"/>
      <c r="B5" s="64">
        <v>26824</v>
      </c>
      <c r="C5" s="66">
        <v>9.2999999999999999E-2</v>
      </c>
      <c r="D5" s="64"/>
    </row>
    <row r="6" spans="1:4" x14ac:dyDescent="0.2">
      <c r="A6" s="64"/>
      <c r="B6" s="64">
        <v>47846</v>
      </c>
      <c r="C6" s="66">
        <v>0.125</v>
      </c>
      <c r="D6" s="64"/>
    </row>
    <row r="7" spans="1:4" x14ac:dyDescent="0.2">
      <c r="A7" s="64"/>
      <c r="B7" s="64">
        <v>70631</v>
      </c>
      <c r="C7" s="66">
        <v>0.13500000000000001</v>
      </c>
      <c r="D7" s="64"/>
    </row>
    <row r="8" spans="1:4" x14ac:dyDescent="0.2">
      <c r="A8" s="64"/>
      <c r="B8" s="64">
        <v>111377</v>
      </c>
      <c r="C8" s="66">
        <v>0.14499999999999999</v>
      </c>
      <c r="D8" s="64"/>
    </row>
  </sheetData>
  <pageMargins left="0.82677165354330717" right="0.82677165354330717" top="0.51181102362204722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3"/>
  <sheetViews>
    <sheetView view="pageLayout" zoomScaleNormal="100" workbookViewId="0">
      <selection activeCell="B1" sqref="B1"/>
    </sheetView>
  </sheetViews>
  <sheetFormatPr defaultColWidth="6.85546875" defaultRowHeight="11.25" x14ac:dyDescent="0.2"/>
  <cols>
    <col min="1" max="6" width="6.85546875" style="39"/>
    <col min="7" max="7" width="2.7109375" style="39" customWidth="1"/>
    <col min="8" max="8" width="15" style="39" customWidth="1"/>
    <col min="9" max="9" width="5.42578125" style="39" customWidth="1"/>
    <col min="10" max="10" width="4.140625" style="39" customWidth="1"/>
    <col min="11" max="11" width="15" style="39" customWidth="1"/>
    <col min="12" max="12" width="5.42578125" style="25" customWidth="1"/>
    <col min="13" max="16384" width="6.85546875" style="39"/>
  </cols>
  <sheetData>
    <row r="1" spans="1:12" ht="22.5" customHeight="1" x14ac:dyDescent="0.2"/>
    <row r="2" spans="1:12" x14ac:dyDescent="0.2">
      <c r="A2" s="8" t="s">
        <v>21</v>
      </c>
    </row>
    <row r="4" spans="1:12" ht="22.5" customHeight="1" x14ac:dyDescent="0.2">
      <c r="A4" s="64" t="s">
        <v>260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</row>
    <row r="5" spans="1:12" x14ac:dyDescent="0.2">
      <c r="A5" s="39" t="s">
        <v>173</v>
      </c>
    </row>
    <row r="6" spans="1:12" ht="11.25" customHeight="1" x14ac:dyDescent="0.2">
      <c r="A6" s="39" t="s">
        <v>22</v>
      </c>
      <c r="F6" s="5"/>
      <c r="G6" s="9"/>
      <c r="H6" s="175"/>
      <c r="I6" s="25">
        <v>1</v>
      </c>
      <c r="J6" s="6"/>
      <c r="K6" s="175"/>
      <c r="L6" s="25" t="s">
        <v>23</v>
      </c>
    </row>
    <row r="7" spans="1:12" ht="11.25" customHeight="1" x14ac:dyDescent="0.2">
      <c r="F7" s="5"/>
      <c r="G7" s="9"/>
      <c r="H7" s="176"/>
      <c r="I7" s="25"/>
      <c r="J7" s="7"/>
      <c r="K7" s="176"/>
    </row>
    <row r="8" spans="1:12" x14ac:dyDescent="0.2">
      <c r="G8" s="26"/>
      <c r="H8" s="138"/>
      <c r="I8" s="25"/>
      <c r="K8" s="24"/>
    </row>
    <row r="9" spans="1:12" ht="11.25" customHeight="1" x14ac:dyDescent="0.2">
      <c r="A9" s="39" t="s">
        <v>212</v>
      </c>
      <c r="B9" s="134"/>
      <c r="C9" s="134"/>
      <c r="D9" s="134"/>
      <c r="E9" s="134"/>
      <c r="F9" s="134"/>
      <c r="G9" s="28"/>
      <c r="H9" s="177"/>
      <c r="I9" s="25">
        <v>2</v>
      </c>
      <c r="J9" s="28"/>
      <c r="K9" s="177"/>
      <c r="L9" s="25" t="s">
        <v>24</v>
      </c>
    </row>
    <row r="10" spans="1:12" x14ac:dyDescent="0.2">
      <c r="A10" s="135" t="s">
        <v>214</v>
      </c>
      <c r="B10" s="134"/>
      <c r="C10" s="134"/>
      <c r="D10" s="134"/>
      <c r="E10" s="134"/>
      <c r="F10" s="134"/>
      <c r="G10" s="28"/>
      <c r="H10" s="178"/>
      <c r="I10" s="25"/>
      <c r="J10" s="28"/>
      <c r="K10" s="178"/>
    </row>
    <row r="11" spans="1:12" x14ac:dyDescent="0.2">
      <c r="A11" s="135" t="s">
        <v>213</v>
      </c>
      <c r="B11" s="134"/>
      <c r="C11" s="134"/>
      <c r="D11" s="134"/>
      <c r="E11" s="134"/>
      <c r="F11" s="134"/>
      <c r="G11" s="26"/>
      <c r="H11" s="138"/>
      <c r="I11" s="25"/>
      <c r="K11" s="24"/>
    </row>
    <row r="12" spans="1:12" x14ac:dyDescent="0.2">
      <c r="G12" s="26"/>
      <c r="H12" s="138"/>
      <c r="I12" s="25"/>
      <c r="K12" s="24"/>
    </row>
    <row r="13" spans="1:12" ht="11.25" customHeight="1" x14ac:dyDescent="0.2">
      <c r="A13" s="39" t="s">
        <v>215</v>
      </c>
      <c r="G13" s="28"/>
      <c r="H13" s="177"/>
      <c r="I13" s="25">
        <v>3</v>
      </c>
      <c r="J13" s="28"/>
      <c r="K13" s="177"/>
      <c r="L13" s="25" t="s">
        <v>25</v>
      </c>
    </row>
    <row r="14" spans="1:12" x14ac:dyDescent="0.2">
      <c r="A14" s="39" t="s">
        <v>216</v>
      </c>
      <c r="G14" s="28"/>
      <c r="H14" s="178"/>
      <c r="I14" s="25"/>
      <c r="J14" s="28"/>
      <c r="K14" s="178"/>
    </row>
    <row r="15" spans="1:12" x14ac:dyDescent="0.2">
      <c r="G15" s="26"/>
      <c r="H15" s="26"/>
      <c r="I15" s="25"/>
    </row>
    <row r="16" spans="1:12" ht="11.25" customHeight="1" x14ac:dyDescent="0.2">
      <c r="A16" s="30" t="s">
        <v>217</v>
      </c>
      <c r="B16" s="30"/>
      <c r="C16" s="30"/>
      <c r="D16" s="30"/>
      <c r="E16" s="30"/>
      <c r="F16" s="30"/>
      <c r="G16" s="28"/>
      <c r="H16" s="179">
        <f>H9-H13</f>
        <v>0</v>
      </c>
      <c r="I16" s="25">
        <v>4</v>
      </c>
      <c r="J16" s="28"/>
      <c r="K16" s="179">
        <f>K9-K13</f>
        <v>0</v>
      </c>
      <c r="L16" s="25" t="s">
        <v>26</v>
      </c>
    </row>
    <row r="17" spans="1:12" x14ac:dyDescent="0.2">
      <c r="A17" s="30" t="s">
        <v>219</v>
      </c>
      <c r="B17" s="30"/>
      <c r="C17" s="30"/>
      <c r="D17" s="30"/>
      <c r="E17" s="30"/>
      <c r="F17" s="30"/>
      <c r="G17" s="28"/>
      <c r="H17" s="180"/>
      <c r="I17" s="25"/>
      <c r="J17" s="28"/>
      <c r="K17" s="180"/>
    </row>
    <row r="18" spans="1:12" x14ac:dyDescent="0.2">
      <c r="A18" s="30" t="s">
        <v>218</v>
      </c>
      <c r="B18" s="30"/>
      <c r="C18" s="30"/>
      <c r="D18" s="30"/>
      <c r="E18" s="30"/>
      <c r="F18" s="30"/>
      <c r="G18" s="26"/>
      <c r="H18" s="26"/>
      <c r="I18" s="25"/>
    </row>
    <row r="19" spans="1:12" x14ac:dyDescent="0.2">
      <c r="G19" s="26"/>
      <c r="H19" s="26"/>
      <c r="I19" s="25"/>
    </row>
    <row r="20" spans="1:12" x14ac:dyDescent="0.2">
      <c r="A20" s="39" t="s">
        <v>29</v>
      </c>
      <c r="F20" s="28"/>
      <c r="G20" s="28"/>
      <c r="H20" s="181" t="e">
        <f>H16/H9</f>
        <v>#DIV/0!</v>
      </c>
      <c r="I20" s="25">
        <v>5</v>
      </c>
      <c r="J20" s="28"/>
      <c r="K20" s="181">
        <f>IF(ISERROR(K16/K9)=TRUE,,K16/K9)</f>
        <v>0</v>
      </c>
      <c r="L20" s="25" t="s">
        <v>27</v>
      </c>
    </row>
    <row r="21" spans="1:12" x14ac:dyDescent="0.2">
      <c r="F21" s="28"/>
      <c r="G21" s="28"/>
      <c r="H21" s="182"/>
      <c r="I21" s="25"/>
      <c r="J21" s="28"/>
      <c r="K21" s="182"/>
    </row>
    <row r="23" spans="1:12" x14ac:dyDescent="0.2">
      <c r="A23" s="4" t="s">
        <v>28</v>
      </c>
    </row>
    <row r="25" spans="1:12" ht="15.75" customHeight="1" x14ac:dyDescent="0.2">
      <c r="A25" s="39" t="s">
        <v>261</v>
      </c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</row>
    <row r="26" spans="1:12" x14ac:dyDescent="0.2">
      <c r="A26" s="39" t="s">
        <v>172</v>
      </c>
    </row>
    <row r="27" spans="1:12" ht="16.5" customHeight="1" x14ac:dyDescent="0.2">
      <c r="A27" s="30" t="s">
        <v>262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</row>
    <row r="28" spans="1:12" ht="11.25" customHeight="1" x14ac:dyDescent="0.2">
      <c r="A28" s="30" t="s">
        <v>220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</row>
    <row r="29" spans="1:12" ht="11.25" customHeight="1" x14ac:dyDescent="0.2">
      <c r="A29" s="30" t="s">
        <v>221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</row>
    <row r="30" spans="1:12" ht="11.25" customHeight="1" x14ac:dyDescent="0.2">
      <c r="A30" s="30" t="s">
        <v>222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</row>
    <row r="32" spans="1:12" x14ac:dyDescent="0.2">
      <c r="A32" s="8" t="s">
        <v>30</v>
      </c>
    </row>
    <row r="34" spans="1:12" ht="11.25" customHeight="1" x14ac:dyDescent="0.2">
      <c r="A34" s="39" t="s">
        <v>22</v>
      </c>
      <c r="F34" s="5"/>
      <c r="G34" s="9"/>
      <c r="H34" s="175"/>
      <c r="I34" s="25">
        <v>6</v>
      </c>
      <c r="J34" s="6"/>
      <c r="K34" s="175"/>
      <c r="L34" s="25" t="s">
        <v>31</v>
      </c>
    </row>
    <row r="35" spans="1:12" ht="11.25" customHeight="1" x14ac:dyDescent="0.2">
      <c r="F35" s="5"/>
      <c r="G35" s="9"/>
      <c r="H35" s="176"/>
      <c r="I35" s="25"/>
      <c r="J35" s="7"/>
      <c r="K35" s="176"/>
    </row>
    <row r="36" spans="1:12" x14ac:dyDescent="0.2">
      <c r="G36" s="26"/>
      <c r="H36" s="138"/>
      <c r="K36" s="24"/>
    </row>
    <row r="37" spans="1:12" ht="11.25" customHeight="1" x14ac:dyDescent="0.2">
      <c r="A37" s="30" t="s">
        <v>223</v>
      </c>
      <c r="B37" s="30"/>
      <c r="C37" s="30"/>
      <c r="D37" s="30"/>
      <c r="E37" s="30"/>
      <c r="F37" s="30"/>
      <c r="G37" s="28"/>
      <c r="H37" s="177"/>
      <c r="I37" s="25">
        <v>7</v>
      </c>
      <c r="J37" s="28"/>
      <c r="K37" s="177"/>
      <c r="L37" s="25" t="s">
        <v>32</v>
      </c>
    </row>
    <row r="38" spans="1:12" x14ac:dyDescent="0.2">
      <c r="A38" s="30" t="s">
        <v>263</v>
      </c>
      <c r="B38" s="30"/>
      <c r="C38" s="30"/>
      <c r="D38" s="30"/>
      <c r="E38" s="30"/>
      <c r="F38" s="30"/>
      <c r="G38" s="28"/>
      <c r="H38" s="178"/>
      <c r="I38" s="25"/>
      <c r="J38" s="28"/>
      <c r="K38" s="178"/>
    </row>
    <row r="39" spans="1:12" x14ac:dyDescent="0.2">
      <c r="A39" s="30" t="s">
        <v>264</v>
      </c>
      <c r="B39" s="30"/>
      <c r="C39" s="30"/>
      <c r="D39" s="30"/>
      <c r="E39" s="30"/>
      <c r="F39" s="30"/>
      <c r="G39" s="26"/>
      <c r="H39" s="26"/>
    </row>
    <row r="40" spans="1:12" x14ac:dyDescent="0.2">
      <c r="A40" s="30" t="s">
        <v>224</v>
      </c>
      <c r="B40" s="30"/>
      <c r="C40" s="30"/>
      <c r="D40" s="30"/>
      <c r="E40" s="30"/>
      <c r="F40" s="30"/>
      <c r="G40" s="26"/>
      <c r="H40" s="26"/>
    </row>
    <row r="41" spans="1:12" x14ac:dyDescent="0.2">
      <c r="G41" s="26"/>
      <c r="H41" s="26"/>
    </row>
    <row r="42" spans="1:12" x14ac:dyDescent="0.2">
      <c r="A42" s="39" t="s">
        <v>34</v>
      </c>
      <c r="G42" s="28"/>
      <c r="H42" s="179" t="e">
        <f>H37*H20</f>
        <v>#DIV/0!</v>
      </c>
      <c r="I42" s="25">
        <v>8</v>
      </c>
      <c r="J42" s="28"/>
      <c r="K42" s="179">
        <f>K37*K20</f>
        <v>0</v>
      </c>
      <c r="L42" s="25" t="s">
        <v>33</v>
      </c>
    </row>
    <row r="43" spans="1:12" x14ac:dyDescent="0.2">
      <c r="G43" s="28"/>
      <c r="H43" s="180"/>
      <c r="I43" s="25"/>
      <c r="J43" s="28"/>
      <c r="K43" s="180"/>
    </row>
    <row r="45" spans="1:12" x14ac:dyDescent="0.2">
      <c r="A45" s="39" t="s">
        <v>265</v>
      </c>
      <c r="J45" s="183" t="e">
        <f>H42+K42</f>
        <v>#DIV/0!</v>
      </c>
      <c r="K45" s="159"/>
      <c r="L45" s="25">
        <v>9</v>
      </c>
    </row>
    <row r="46" spans="1:12" x14ac:dyDescent="0.2">
      <c r="J46" s="160"/>
      <c r="K46" s="162"/>
    </row>
    <row r="48" spans="1:12" x14ac:dyDescent="0.2">
      <c r="A48" s="39" t="s">
        <v>266</v>
      </c>
      <c r="J48" s="183" t="e">
        <f>'Page 7'!J25</f>
        <v>#DIV/0!</v>
      </c>
      <c r="K48" s="159"/>
      <c r="L48" s="25">
        <v>10</v>
      </c>
    </row>
    <row r="49" spans="1:12" x14ac:dyDescent="0.2">
      <c r="J49" s="160"/>
      <c r="K49" s="162"/>
    </row>
    <row r="51" spans="1:12" x14ac:dyDescent="0.2">
      <c r="A51" s="39" t="s">
        <v>267</v>
      </c>
      <c r="J51" s="183" t="e">
        <f>J45+J48</f>
        <v>#DIV/0!</v>
      </c>
      <c r="K51" s="159"/>
      <c r="L51" s="25">
        <v>11</v>
      </c>
    </row>
    <row r="52" spans="1:12" x14ac:dyDescent="0.2">
      <c r="J52" s="160"/>
      <c r="K52" s="162"/>
    </row>
    <row r="54" spans="1:12" x14ac:dyDescent="0.2">
      <c r="A54" s="8" t="s">
        <v>91</v>
      </c>
    </row>
    <row r="56" spans="1:12" ht="11.25" customHeight="1" x14ac:dyDescent="0.2">
      <c r="A56" s="30" t="s">
        <v>225</v>
      </c>
      <c r="B56" s="30"/>
      <c r="C56" s="30"/>
      <c r="D56" s="30"/>
      <c r="E56" s="30"/>
      <c r="F56" s="30"/>
      <c r="G56" s="28"/>
      <c r="H56" s="177"/>
      <c r="I56" s="25">
        <v>12</v>
      </c>
      <c r="K56" s="177"/>
      <c r="L56" s="25" t="s">
        <v>35</v>
      </c>
    </row>
    <row r="57" spans="1:12" x14ac:dyDescent="0.2">
      <c r="A57" s="30" t="s">
        <v>226</v>
      </c>
      <c r="B57" s="30"/>
      <c r="C57" s="30"/>
      <c r="D57" s="30"/>
      <c r="E57" s="30"/>
      <c r="F57" s="30"/>
      <c r="G57" s="28"/>
      <c r="H57" s="178"/>
      <c r="K57" s="178"/>
    </row>
    <row r="58" spans="1:12" x14ac:dyDescent="0.2">
      <c r="A58" s="30" t="s">
        <v>268</v>
      </c>
      <c r="B58" s="30"/>
      <c r="C58" s="30"/>
      <c r="D58" s="30"/>
      <c r="E58" s="30"/>
      <c r="F58" s="30"/>
      <c r="G58" s="26"/>
      <c r="H58" s="26"/>
    </row>
    <row r="59" spans="1:12" x14ac:dyDescent="0.2">
      <c r="A59" s="30" t="s">
        <v>227</v>
      </c>
      <c r="B59" s="30"/>
      <c r="C59" s="30"/>
      <c r="D59" s="30"/>
      <c r="E59" s="30"/>
      <c r="F59" s="30"/>
      <c r="G59" s="26"/>
      <c r="H59" s="26"/>
    </row>
    <row r="60" spans="1:12" x14ac:dyDescent="0.2">
      <c r="G60" s="26"/>
      <c r="H60" s="26"/>
    </row>
    <row r="61" spans="1:12" ht="11.25" customHeight="1" x14ac:dyDescent="0.2">
      <c r="A61" s="39" t="s">
        <v>228</v>
      </c>
      <c r="G61" s="28"/>
      <c r="H61" s="179" t="e">
        <f>H56*' Page 2'!H20</f>
        <v>#DIV/0!</v>
      </c>
      <c r="I61" s="25">
        <v>13</v>
      </c>
      <c r="K61" s="179">
        <f>K56*' Page 2'!K20</f>
        <v>0</v>
      </c>
      <c r="L61" s="25" t="s">
        <v>36</v>
      </c>
    </row>
    <row r="62" spans="1:12" x14ac:dyDescent="0.2">
      <c r="A62" s="39" t="s">
        <v>230</v>
      </c>
      <c r="G62" s="28"/>
      <c r="H62" s="180"/>
      <c r="K62" s="180"/>
    </row>
    <row r="63" spans="1:12" x14ac:dyDescent="0.2">
      <c r="A63" s="39" t="s">
        <v>229</v>
      </c>
      <c r="G63" s="26"/>
      <c r="H63" s="26"/>
    </row>
  </sheetData>
  <sheetProtection sheet="1" objects="1" scenarios="1" formatCells="0"/>
  <mergeCells count="23">
    <mergeCell ref="H6:H7"/>
    <mergeCell ref="H9:H10"/>
    <mergeCell ref="H13:H14"/>
    <mergeCell ref="K6:K7"/>
    <mergeCell ref="K9:K10"/>
    <mergeCell ref="K13:K14"/>
    <mergeCell ref="J48:K49"/>
    <mergeCell ref="J51:K52"/>
    <mergeCell ref="K61:K62"/>
    <mergeCell ref="H61:H62"/>
    <mergeCell ref="K20:K21"/>
    <mergeCell ref="J45:K46"/>
    <mergeCell ref="H34:H35"/>
    <mergeCell ref="K34:K35"/>
    <mergeCell ref="H37:H38"/>
    <mergeCell ref="K37:K38"/>
    <mergeCell ref="H56:H57"/>
    <mergeCell ref="K56:K57"/>
    <mergeCell ref="K16:K17"/>
    <mergeCell ref="H16:H17"/>
    <mergeCell ref="H20:H21"/>
    <mergeCell ref="H42:H43"/>
    <mergeCell ref="K42:K43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8"/>
  <sheetViews>
    <sheetView view="pageLayout" zoomScaleNormal="100" workbookViewId="0"/>
  </sheetViews>
  <sheetFormatPr defaultColWidth="6.85546875" defaultRowHeight="11.25" x14ac:dyDescent="0.2"/>
  <cols>
    <col min="1" max="6" width="6.85546875" style="39"/>
    <col min="7" max="7" width="2.7109375" style="39" customWidth="1"/>
    <col min="8" max="8" width="15" style="39" customWidth="1"/>
    <col min="9" max="9" width="5.42578125" style="39" customWidth="1"/>
    <col min="10" max="10" width="4.140625" style="39" customWidth="1"/>
    <col min="11" max="11" width="15" style="39" customWidth="1"/>
    <col min="12" max="12" width="5.42578125" style="25" customWidth="1"/>
    <col min="13" max="16384" width="6.85546875" style="39"/>
  </cols>
  <sheetData>
    <row r="1" spans="1:12" ht="22.5" customHeight="1" x14ac:dyDescent="0.2"/>
    <row r="2" spans="1:12" x14ac:dyDescent="0.2">
      <c r="G2" s="26"/>
      <c r="H2" s="26"/>
    </row>
    <row r="3" spans="1:12" x14ac:dyDescent="0.2">
      <c r="A3" s="141" t="s">
        <v>37</v>
      </c>
      <c r="B3" s="141"/>
      <c r="C3" s="141"/>
      <c r="D3" s="141"/>
      <c r="E3" s="141"/>
      <c r="F3" s="141"/>
      <c r="G3" s="28"/>
      <c r="H3" s="184"/>
      <c r="I3" s="25">
        <v>14</v>
      </c>
      <c r="K3" s="184"/>
      <c r="L3" s="25" t="s">
        <v>38</v>
      </c>
    </row>
    <row r="4" spans="1:12" x14ac:dyDescent="0.2">
      <c r="A4" s="141"/>
      <c r="B4" s="141"/>
      <c r="C4" s="141"/>
      <c r="D4" s="141"/>
      <c r="E4" s="141"/>
      <c r="F4" s="141"/>
      <c r="G4" s="28"/>
      <c r="H4" s="185"/>
      <c r="K4" s="185"/>
    </row>
    <row r="5" spans="1:12" x14ac:dyDescent="0.2">
      <c r="G5" s="26"/>
      <c r="H5" s="26"/>
    </row>
    <row r="6" spans="1:12" x14ac:dyDescent="0.2">
      <c r="A6" s="141" t="s">
        <v>39</v>
      </c>
      <c r="B6" s="141"/>
      <c r="C6" s="141"/>
      <c r="D6" s="141"/>
      <c r="E6" s="141"/>
      <c r="F6" s="141"/>
      <c r="G6" s="28"/>
      <c r="H6" s="179" t="e">
        <f>MIN(' Page 2'!H61,H3)</f>
        <v>#DIV/0!</v>
      </c>
      <c r="I6" s="25">
        <v>15</v>
      </c>
      <c r="K6" s="179">
        <f>MIN(' Page 2'!K61,K3)</f>
        <v>0</v>
      </c>
      <c r="L6" s="25" t="s">
        <v>40</v>
      </c>
    </row>
    <row r="7" spans="1:12" x14ac:dyDescent="0.2">
      <c r="A7" s="141"/>
      <c r="B7" s="141"/>
      <c r="C7" s="141"/>
      <c r="D7" s="141"/>
      <c r="E7" s="141"/>
      <c r="F7" s="141"/>
      <c r="G7" s="28"/>
      <c r="H7" s="180"/>
      <c r="K7" s="180"/>
    </row>
    <row r="8" spans="1:12" x14ac:dyDescent="0.2">
      <c r="G8" s="26"/>
      <c r="H8" s="26"/>
    </row>
    <row r="9" spans="1:12" ht="11.25" customHeight="1" x14ac:dyDescent="0.2">
      <c r="A9" s="39" t="s">
        <v>269</v>
      </c>
      <c r="G9" s="28"/>
      <c r="H9" s="184"/>
      <c r="I9" s="25">
        <v>16</v>
      </c>
    </row>
    <row r="10" spans="1:12" x14ac:dyDescent="0.2">
      <c r="A10" s="39" t="s">
        <v>270</v>
      </c>
      <c r="G10" s="28"/>
      <c r="H10" s="185"/>
    </row>
    <row r="11" spans="1:12" ht="33.75" customHeight="1" x14ac:dyDescent="0.2">
      <c r="A11" s="123" t="s">
        <v>231</v>
      </c>
      <c r="G11" s="26"/>
      <c r="H11" s="26"/>
    </row>
    <row r="12" spans="1:12" ht="12" customHeight="1" x14ac:dyDescent="0.2">
      <c r="G12" s="26"/>
      <c r="H12" s="26"/>
    </row>
    <row r="13" spans="1:12" ht="12" customHeight="1" x14ac:dyDescent="0.2">
      <c r="A13" s="39" t="s">
        <v>271</v>
      </c>
      <c r="G13" s="28"/>
      <c r="H13" s="179" t="e">
        <f>H6-H9</f>
        <v>#DIV/0!</v>
      </c>
      <c r="I13" s="25">
        <v>17</v>
      </c>
    </row>
    <row r="14" spans="1:12" x14ac:dyDescent="0.2">
      <c r="A14" s="39" t="s">
        <v>272</v>
      </c>
      <c r="G14" s="28"/>
      <c r="H14" s="180"/>
    </row>
    <row r="15" spans="1:12" ht="20.25" customHeight="1" x14ac:dyDescent="0.2">
      <c r="A15" s="123" t="s">
        <v>273</v>
      </c>
    </row>
    <row r="17" spans="1:12" ht="11.25" customHeight="1" x14ac:dyDescent="0.2">
      <c r="A17" s="39" t="s">
        <v>274</v>
      </c>
      <c r="K17" s="177"/>
      <c r="L17" s="25" t="s">
        <v>41</v>
      </c>
    </row>
    <row r="18" spans="1:12" x14ac:dyDescent="0.2">
      <c r="A18" s="39" t="s">
        <v>275</v>
      </c>
      <c r="K18" s="178"/>
    </row>
    <row r="19" spans="1:12" ht="12" customHeight="1" x14ac:dyDescent="0.2">
      <c r="A19" s="123" t="s">
        <v>232</v>
      </c>
    </row>
    <row r="20" spans="1:12" ht="8.25" customHeight="1" x14ac:dyDescent="0.2">
      <c r="A20" s="123"/>
    </row>
    <row r="21" spans="1:12" x14ac:dyDescent="0.2">
      <c r="A21" s="140"/>
      <c r="B21" s="140"/>
      <c r="C21" s="140"/>
      <c r="D21" s="140"/>
      <c r="E21" s="140"/>
      <c r="F21" s="140"/>
    </row>
    <row r="22" spans="1:12" ht="11.25" customHeight="1" x14ac:dyDescent="0.2">
      <c r="A22" s="39" t="s">
        <v>276</v>
      </c>
      <c r="K22" s="179">
        <f>MIN(K6,K17)</f>
        <v>0</v>
      </c>
      <c r="L22" s="25" t="s">
        <v>42</v>
      </c>
    </row>
    <row r="23" spans="1:12" x14ac:dyDescent="0.2">
      <c r="A23" s="39" t="s">
        <v>277</v>
      </c>
      <c r="K23" s="180"/>
    </row>
    <row r="26" spans="1:12" x14ac:dyDescent="0.2">
      <c r="A26" s="39" t="s">
        <v>278</v>
      </c>
      <c r="J26" s="183" t="e">
        <f>H13+K22</f>
        <v>#DIV/0!</v>
      </c>
      <c r="K26" s="186"/>
      <c r="L26" s="25">
        <v>18</v>
      </c>
    </row>
    <row r="27" spans="1:12" x14ac:dyDescent="0.2">
      <c r="J27" s="187"/>
      <c r="K27" s="188"/>
    </row>
    <row r="29" spans="1:12" x14ac:dyDescent="0.2">
      <c r="A29" s="39" t="s">
        <v>279</v>
      </c>
      <c r="J29" s="183" t="e">
        <f>'Page 7'!J50</f>
        <v>#DIV/0!</v>
      </c>
      <c r="K29" s="186"/>
      <c r="L29" s="25">
        <v>19</v>
      </c>
    </row>
    <row r="30" spans="1:12" x14ac:dyDescent="0.2">
      <c r="J30" s="187"/>
      <c r="K30" s="188"/>
    </row>
    <row r="32" spans="1:12" x14ac:dyDescent="0.2">
      <c r="A32" s="39" t="s">
        <v>43</v>
      </c>
      <c r="J32" s="183" t="e">
        <f>J26+J29</f>
        <v>#DIV/0!</v>
      </c>
      <c r="K32" s="186"/>
      <c r="L32" s="25">
        <v>20</v>
      </c>
    </row>
    <row r="33" spans="1:12" x14ac:dyDescent="0.2">
      <c r="J33" s="187"/>
      <c r="K33" s="188"/>
    </row>
    <row r="36" spans="1:12" x14ac:dyDescent="0.2">
      <c r="A36" s="8" t="s">
        <v>44</v>
      </c>
    </row>
    <row r="38" spans="1:12" ht="11.25" customHeight="1" x14ac:dyDescent="0.2">
      <c r="A38" s="39" t="s">
        <v>233</v>
      </c>
      <c r="J38" s="183" t="e">
        <f>' Page 2'!J51+J32</f>
        <v>#DIV/0!</v>
      </c>
      <c r="K38" s="186"/>
      <c r="L38" s="25">
        <v>21</v>
      </c>
    </row>
    <row r="39" spans="1:12" x14ac:dyDescent="0.2">
      <c r="A39" s="39" t="s">
        <v>280</v>
      </c>
      <c r="J39" s="187"/>
      <c r="K39" s="188"/>
    </row>
    <row r="42" spans="1:12" x14ac:dyDescent="0.2">
      <c r="A42" s="8" t="s">
        <v>45</v>
      </c>
    </row>
    <row r="44" spans="1:12" ht="11.25" customHeight="1" x14ac:dyDescent="0.2">
      <c r="A44" s="39" t="s">
        <v>302</v>
      </c>
      <c r="J44" s="189"/>
      <c r="K44" s="190"/>
      <c r="L44" s="25">
        <v>22</v>
      </c>
    </row>
    <row r="45" spans="1:12" x14ac:dyDescent="0.2">
      <c r="A45" s="39" t="s">
        <v>308</v>
      </c>
      <c r="J45" s="191"/>
      <c r="K45" s="192"/>
    </row>
    <row r="46" spans="1:12" x14ac:dyDescent="0.2">
      <c r="A46" s="39" t="s">
        <v>303</v>
      </c>
    </row>
    <row r="47" spans="1:12" x14ac:dyDescent="0.2">
      <c r="A47" s="30" t="s">
        <v>304</v>
      </c>
      <c r="B47" s="31"/>
      <c r="C47" s="31"/>
      <c r="D47" s="31"/>
      <c r="E47" s="31"/>
      <c r="F47" s="31"/>
      <c r="G47" s="31"/>
      <c r="H47" s="31"/>
    </row>
    <row r="48" spans="1:12" x14ac:dyDescent="0.2">
      <c r="A48" s="31"/>
      <c r="B48" s="31"/>
      <c r="C48" s="31"/>
      <c r="D48" s="31"/>
      <c r="E48" s="31"/>
      <c r="F48" s="31"/>
      <c r="G48" s="31"/>
      <c r="H48" s="31"/>
    </row>
  </sheetData>
  <sheetProtection sheet="1" objects="1" scenarios="1" formatCells="0"/>
  <mergeCells count="15">
    <mergeCell ref="A3:F4"/>
    <mergeCell ref="K3:K4"/>
    <mergeCell ref="A6:F7"/>
    <mergeCell ref="K6:K7"/>
    <mergeCell ref="J44:K45"/>
    <mergeCell ref="H3:H4"/>
    <mergeCell ref="H6:H7"/>
    <mergeCell ref="H9:H10"/>
    <mergeCell ref="H13:H14"/>
    <mergeCell ref="K22:K23"/>
    <mergeCell ref="J26:K27"/>
    <mergeCell ref="K17:K18"/>
    <mergeCell ref="J29:K30"/>
    <mergeCell ref="J32:K33"/>
    <mergeCell ref="J38:K3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0"/>
  <sheetViews>
    <sheetView view="pageLayout" zoomScale="90" zoomScaleNormal="100" zoomScalePageLayoutView="90" workbookViewId="0"/>
  </sheetViews>
  <sheetFormatPr defaultColWidth="6.85546875" defaultRowHeight="11.25" x14ac:dyDescent="0.2"/>
  <cols>
    <col min="1" max="6" width="6.85546875" style="39"/>
    <col min="7" max="7" width="6.85546875" style="39" customWidth="1"/>
    <col min="8" max="8" width="13.5703125" style="39" customWidth="1"/>
    <col min="9" max="9" width="5.42578125" style="39" customWidth="1"/>
    <col min="10" max="10" width="2.42578125" style="39" customWidth="1"/>
    <col min="11" max="11" width="13.5703125" style="39" customWidth="1"/>
    <col min="12" max="12" width="5.42578125" style="25" customWidth="1"/>
    <col min="13" max="16384" width="6.85546875" style="39"/>
  </cols>
  <sheetData>
    <row r="1" spans="1:12" ht="22.5" customHeight="1" x14ac:dyDescent="0.2"/>
    <row r="2" spans="1:12" x14ac:dyDescent="0.2">
      <c r="A2" s="10" t="s">
        <v>281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2"/>
    </row>
    <row r="3" spans="1:12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x14ac:dyDescent="0.2">
      <c r="A4" s="16" t="s">
        <v>46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x14ac:dyDescent="0.2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x14ac:dyDescent="0.2">
      <c r="A6" s="13" t="s">
        <v>101</v>
      </c>
      <c r="B6" s="14"/>
      <c r="C6" s="14"/>
      <c r="D6" s="14"/>
      <c r="E6" s="14"/>
      <c r="F6" s="14"/>
      <c r="G6" s="14"/>
      <c r="H6" s="14"/>
      <c r="I6" s="14"/>
      <c r="J6" s="14"/>
      <c r="K6" s="193">
        <f>' Page 2'!H37</f>
        <v>0</v>
      </c>
      <c r="L6" s="15"/>
    </row>
    <row r="7" spans="1:12" x14ac:dyDescent="0.2">
      <c r="A7" s="13" t="s">
        <v>47</v>
      </c>
      <c r="B7" s="14"/>
      <c r="C7" s="14"/>
      <c r="D7" s="14"/>
      <c r="E7" s="14"/>
      <c r="F7" s="14"/>
      <c r="G7" s="14"/>
      <c r="H7" s="14"/>
      <c r="I7" s="14"/>
      <c r="J7" s="14"/>
      <c r="K7" s="194">
        <f>' Page 2'!K37</f>
        <v>0</v>
      </c>
      <c r="L7" s="15"/>
    </row>
    <row r="8" spans="1:12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95"/>
      <c r="L8" s="15"/>
    </row>
    <row r="9" spans="1:12" ht="12" thickBot="1" x14ac:dyDescent="0.25">
      <c r="A9" s="13" t="s">
        <v>48</v>
      </c>
      <c r="B9" s="14"/>
      <c r="C9" s="14"/>
      <c r="D9" s="14"/>
      <c r="E9" s="14"/>
      <c r="F9" s="14"/>
      <c r="G9" s="14"/>
      <c r="H9" s="14"/>
      <c r="I9" s="14"/>
      <c r="J9" s="14"/>
      <c r="K9" s="196">
        <f>SUM(K6:K7)</f>
        <v>0</v>
      </c>
      <c r="L9" s="15"/>
    </row>
    <row r="10" spans="1:12" ht="12" thickTop="1" x14ac:dyDescent="0.2">
      <c r="A10" s="13"/>
      <c r="B10" s="14"/>
      <c r="C10" s="14"/>
      <c r="D10" s="14"/>
      <c r="E10" s="14"/>
      <c r="F10" s="14"/>
      <c r="G10" s="14"/>
      <c r="H10" s="14"/>
      <c r="I10" s="14"/>
      <c r="J10" s="14"/>
      <c r="K10" s="195"/>
      <c r="L10" s="15"/>
    </row>
    <row r="11" spans="1:12" x14ac:dyDescent="0.2">
      <c r="A11" s="16" t="s">
        <v>49</v>
      </c>
      <c r="B11" s="14"/>
      <c r="C11" s="14"/>
      <c r="D11" s="14"/>
      <c r="E11" s="14"/>
      <c r="F11" s="14"/>
      <c r="G11" s="14"/>
      <c r="H11" s="14"/>
      <c r="I11" s="14"/>
      <c r="J11" s="14"/>
      <c r="K11" s="195"/>
      <c r="L11" s="15"/>
    </row>
    <row r="12" spans="1:12" x14ac:dyDescent="0.2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95"/>
      <c r="L12" s="15"/>
    </row>
    <row r="13" spans="1:12" x14ac:dyDescent="0.2">
      <c r="A13" s="13" t="str">
        <f>CONCATENATE(TEXT(' Page 2'!H6,"dd mmmm yyy")," dividends per box 14 above")</f>
        <v>00 January 1900 dividends per box 14 above</v>
      </c>
      <c r="B13" s="14"/>
      <c r="C13" s="14"/>
      <c r="D13" s="14"/>
      <c r="E13" s="14"/>
      <c r="F13" s="14"/>
      <c r="G13" s="14"/>
      <c r="H13" s="14"/>
      <c r="I13" s="14"/>
      <c r="J13" s="14"/>
      <c r="K13" s="193">
        <f>'Page 3'!H3</f>
        <v>0</v>
      </c>
      <c r="L13" s="15"/>
    </row>
    <row r="14" spans="1:12" x14ac:dyDescent="0.2">
      <c r="A14" s="13" t="str">
        <f>CONCATENATE("Less ",TEXT(' Page 2'!H6,"dd mmmm yyy")," dividends paid in 2019/20")</f>
        <v>Less 00 January 1900 dividends paid in 2019/20</v>
      </c>
      <c r="B14" s="14"/>
      <c r="C14" s="14"/>
      <c r="D14" s="14"/>
      <c r="E14" s="14"/>
      <c r="F14" s="14"/>
      <c r="G14" s="14"/>
      <c r="H14" s="14"/>
      <c r="I14" s="14"/>
      <c r="J14" s="14"/>
      <c r="K14" s="193">
        <f>-'Page 3'!H9</f>
        <v>0</v>
      </c>
      <c r="L14" s="15"/>
    </row>
    <row r="15" spans="1:12" x14ac:dyDescent="0.2">
      <c r="A15" s="13" t="str">
        <f>CONCATENATE(TEXT(' Page 2'!K6,"dd mmmm yyy")," dividends paid in 2020/21")</f>
        <v>00 January 1900 dividends paid in 2020/21</v>
      </c>
      <c r="B15" s="14"/>
      <c r="C15" s="14"/>
      <c r="D15" s="14"/>
      <c r="E15" s="14"/>
      <c r="F15" s="14"/>
      <c r="G15" s="14"/>
      <c r="H15" s="14"/>
      <c r="I15" s="14"/>
      <c r="J15" s="14"/>
      <c r="K15" s="194">
        <f>'Page 3'!K17</f>
        <v>0</v>
      </c>
      <c r="L15" s="15"/>
    </row>
    <row r="16" spans="1:12" x14ac:dyDescent="0.2">
      <c r="A16" s="13"/>
      <c r="B16" s="14"/>
      <c r="C16" s="14"/>
      <c r="D16" s="14"/>
      <c r="E16" s="14"/>
      <c r="F16" s="14"/>
      <c r="G16" s="14"/>
      <c r="H16" s="14"/>
      <c r="I16" s="14"/>
      <c r="J16" s="14"/>
      <c r="K16" s="193"/>
      <c r="L16" s="15"/>
    </row>
    <row r="17" spans="1:12" ht="12" thickBot="1" x14ac:dyDescent="0.25">
      <c r="A17" s="13" t="s">
        <v>50</v>
      </c>
      <c r="B17" s="14"/>
      <c r="C17" s="14"/>
      <c r="D17" s="14"/>
      <c r="E17" s="14"/>
      <c r="F17" s="14"/>
      <c r="G17" s="14"/>
      <c r="H17" s="14"/>
      <c r="I17" s="14"/>
      <c r="J17" s="14"/>
      <c r="K17" s="196">
        <f>SUM(K13:K15)</f>
        <v>0</v>
      </c>
      <c r="L17" s="15"/>
    </row>
    <row r="18" spans="1:12" ht="12" thickTop="1" x14ac:dyDescent="0.2">
      <c r="A18" s="18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9"/>
    </row>
    <row r="20" spans="1:12" ht="12.75" x14ac:dyDescent="0.2">
      <c r="A20" s="99" t="s">
        <v>110</v>
      </c>
      <c r="B20" s="41"/>
      <c r="C20" s="41"/>
      <c r="D20" s="41"/>
      <c r="E20" s="41"/>
      <c r="F20" s="41"/>
      <c r="G20" s="41"/>
      <c r="H20" s="41"/>
      <c r="I20" s="41"/>
      <c r="J20" s="44"/>
      <c r="K20" s="41"/>
      <c r="L20" s="41"/>
    </row>
    <row r="21" spans="1:12" x14ac:dyDescent="0.2">
      <c r="A21" s="41"/>
      <c r="B21" s="41"/>
      <c r="C21" s="41"/>
      <c r="D21" s="41"/>
      <c r="E21" s="41"/>
      <c r="F21" s="41"/>
      <c r="G21" s="41"/>
      <c r="H21" s="41"/>
      <c r="I21" s="41"/>
      <c r="J21" s="44"/>
      <c r="K21" s="41"/>
      <c r="L21" s="41"/>
    </row>
    <row r="22" spans="1:12" ht="10.5" customHeight="1" x14ac:dyDescent="0.2">
      <c r="A22" s="39" t="s">
        <v>234</v>
      </c>
      <c r="L22" s="39"/>
    </row>
    <row r="23" spans="1:12" ht="10.5" customHeight="1" x14ac:dyDescent="0.2">
      <c r="A23" s="39" t="s">
        <v>282</v>
      </c>
      <c r="L23" s="39"/>
    </row>
    <row r="24" spans="1:12" ht="10.5" customHeight="1" x14ac:dyDescent="0.2">
      <c r="A24" s="39" t="s">
        <v>235</v>
      </c>
      <c r="L24" s="39"/>
    </row>
    <row r="25" spans="1:12" x14ac:dyDescent="0.2">
      <c r="A25" s="41"/>
      <c r="B25" s="41"/>
      <c r="C25" s="41"/>
      <c r="D25" s="41"/>
      <c r="E25" s="41"/>
      <c r="F25" s="41"/>
      <c r="G25" s="41"/>
      <c r="H25" s="41"/>
      <c r="I25" s="41"/>
      <c r="J25" s="44"/>
      <c r="K25" s="41"/>
      <c r="L25" s="41"/>
    </row>
    <row r="26" spans="1:12" x14ac:dyDescent="0.2">
      <c r="A26" s="41" t="s">
        <v>85</v>
      </c>
      <c r="B26" s="41"/>
      <c r="C26" s="41"/>
      <c r="D26" s="41"/>
      <c r="E26" s="41"/>
      <c r="F26" s="41"/>
      <c r="G26" s="41"/>
      <c r="H26" s="41"/>
      <c r="I26" s="169"/>
      <c r="J26" s="69" t="s">
        <v>90</v>
      </c>
      <c r="K26" s="41"/>
    </row>
    <row r="27" spans="1:12" x14ac:dyDescent="0.2">
      <c r="A27" s="41"/>
      <c r="B27" s="41"/>
      <c r="C27" s="41"/>
      <c r="D27" s="41"/>
      <c r="E27" s="41"/>
      <c r="F27" s="41"/>
      <c r="G27" s="41"/>
      <c r="H27" s="41"/>
      <c r="I27" s="170"/>
      <c r="J27" s="44"/>
      <c r="K27" s="41"/>
      <c r="L27" s="41"/>
    </row>
    <row r="29" spans="1:12" x14ac:dyDescent="0.2">
      <c r="A29" s="39" t="s">
        <v>51</v>
      </c>
      <c r="H29" s="179" t="e">
        <f>'Page 3'!J38</f>
        <v>#DIV/0!</v>
      </c>
      <c r="I29" s="25">
        <v>23</v>
      </c>
      <c r="K29" s="142" t="str">
        <f>CONCATENATE("Up to £",TEXT(Data!B3-0.01,"#,##0.00"))</f>
        <v>Up to £15,431.99</v>
      </c>
      <c r="L29" s="143">
        <v>0.05</v>
      </c>
    </row>
    <row r="30" spans="1:12" x14ac:dyDescent="0.2">
      <c r="H30" s="197"/>
      <c r="I30" s="25"/>
      <c r="K30" s="142"/>
      <c r="L30" s="143"/>
    </row>
    <row r="31" spans="1:12" x14ac:dyDescent="0.2">
      <c r="I31" s="25"/>
      <c r="K31" s="142"/>
      <c r="L31" s="143"/>
    </row>
    <row r="32" spans="1:12" x14ac:dyDescent="0.2">
      <c r="A32" s="39" t="s">
        <v>52</v>
      </c>
      <c r="H32" s="177"/>
      <c r="I32" s="25">
        <v>24</v>
      </c>
      <c r="K32" s="142" t="str">
        <f>CONCATENATE("£",TEXT(Data!B3,"#,##0.00")," up to £",TEXT(Data!B4-0.01,"#,##0.00"))</f>
        <v>£15,432.00 up to £21,477.99</v>
      </c>
      <c r="L32" s="143">
        <v>5.6000000000000001E-2</v>
      </c>
    </row>
    <row r="33" spans="1:12" x14ac:dyDescent="0.2">
      <c r="H33" s="178"/>
      <c r="I33" s="25"/>
      <c r="K33" s="142"/>
      <c r="L33" s="143"/>
    </row>
    <row r="34" spans="1:12" x14ac:dyDescent="0.2">
      <c r="H34" s="24"/>
      <c r="I34" s="25"/>
      <c r="K34" s="142"/>
      <c r="L34" s="143"/>
    </row>
    <row r="35" spans="1:12" x14ac:dyDescent="0.2">
      <c r="A35" s="39" t="s">
        <v>53</v>
      </c>
      <c r="H35" s="177"/>
      <c r="I35" s="25">
        <v>25</v>
      </c>
      <c r="K35" s="142" t="str">
        <f>CONCATENATE("£",TEXT(Data!B4,"#,##0.00")," up to £",TEXT(Data!B5-0.01,"#,##0.00"))</f>
        <v>£21,478.00 up to £26,823.99</v>
      </c>
      <c r="L35" s="143">
        <v>7.0999999999999994E-2</v>
      </c>
    </row>
    <row r="36" spans="1:12" x14ac:dyDescent="0.2">
      <c r="H36" s="178"/>
      <c r="I36" s="25"/>
      <c r="K36" s="142"/>
      <c r="L36" s="143"/>
    </row>
    <row r="37" spans="1:12" x14ac:dyDescent="0.2">
      <c r="H37" s="24"/>
      <c r="I37" s="25"/>
      <c r="K37" s="142"/>
      <c r="L37" s="143"/>
    </row>
    <row r="38" spans="1:12" ht="11.25" customHeight="1" x14ac:dyDescent="0.2">
      <c r="A38" s="39" t="s">
        <v>236</v>
      </c>
      <c r="H38" s="177"/>
      <c r="I38" s="25">
        <v>26</v>
      </c>
      <c r="K38" s="142" t="str">
        <f>CONCATENATE("£",TEXT(Data!B5,"#,##0.00")," up to £",TEXT(Data!B6-0.01,"#,##0.00"))</f>
        <v>£26,824.00 up to £47,845.99</v>
      </c>
      <c r="L38" s="143">
        <v>9.2999999999999999E-2</v>
      </c>
    </row>
    <row r="39" spans="1:12" x14ac:dyDescent="0.2">
      <c r="A39" s="39" t="s">
        <v>237</v>
      </c>
      <c r="H39" s="178"/>
      <c r="I39" s="25"/>
      <c r="K39" s="142"/>
      <c r="L39" s="143"/>
    </row>
    <row r="40" spans="1:12" x14ac:dyDescent="0.2">
      <c r="H40" s="24"/>
      <c r="I40" s="25"/>
      <c r="K40" s="142"/>
      <c r="L40" s="143"/>
    </row>
    <row r="41" spans="1:12" x14ac:dyDescent="0.2">
      <c r="A41" s="39" t="s">
        <v>54</v>
      </c>
      <c r="H41" s="177"/>
      <c r="I41" s="25">
        <v>27</v>
      </c>
      <c r="K41" s="142" t="str">
        <f>CONCATENATE("£",TEXT(Data!B6,"#,##0.00")," up to £",TEXT(Data!B7-0.01,"#,##0.00"))</f>
        <v>£47,846.00 up to £70,630.99</v>
      </c>
      <c r="L41" s="143">
        <v>0.125</v>
      </c>
    </row>
    <row r="42" spans="1:12" x14ac:dyDescent="0.2">
      <c r="H42" s="178"/>
      <c r="I42" s="25"/>
      <c r="K42" s="142"/>
      <c r="L42" s="143"/>
    </row>
    <row r="43" spans="1:12" x14ac:dyDescent="0.2">
      <c r="H43" s="24"/>
      <c r="I43" s="25"/>
      <c r="K43" s="142"/>
      <c r="L43" s="143"/>
    </row>
    <row r="44" spans="1:12" ht="11.25" customHeight="1" x14ac:dyDescent="0.2">
      <c r="A44" s="39" t="s">
        <v>238</v>
      </c>
      <c r="H44" s="177"/>
      <c r="I44" s="25">
        <v>28</v>
      </c>
      <c r="K44" s="142" t="str">
        <f>CONCATENATE("£",TEXT(Data!B7,"#,##0.00")," up to £",TEXT(Data!B8-0.01,"#,##0.00"))</f>
        <v>£70,631.00 up to £111,376.99</v>
      </c>
      <c r="L44" s="143">
        <v>0.13500000000000001</v>
      </c>
    </row>
    <row r="45" spans="1:12" x14ac:dyDescent="0.2">
      <c r="A45" s="39" t="s">
        <v>239</v>
      </c>
      <c r="H45" s="178"/>
      <c r="I45" s="25"/>
      <c r="K45" s="142"/>
      <c r="L45" s="143"/>
    </row>
    <row r="46" spans="1:12" x14ac:dyDescent="0.2">
      <c r="H46" s="24"/>
      <c r="I46" s="25"/>
      <c r="K46" s="142"/>
      <c r="L46" s="143"/>
    </row>
    <row r="47" spans="1:12" ht="11.25" customHeight="1" x14ac:dyDescent="0.2">
      <c r="A47" s="39" t="s">
        <v>240</v>
      </c>
      <c r="H47" s="177"/>
      <c r="I47" s="25">
        <v>29</v>
      </c>
      <c r="K47" s="142" t="str">
        <f>CONCATENATE("£",TEXT(Data!B8,"#,##0.00")," and over")</f>
        <v>£111,377.00 and over</v>
      </c>
      <c r="L47" s="143">
        <v>0.14499999999999999</v>
      </c>
    </row>
    <row r="48" spans="1:12" x14ac:dyDescent="0.2">
      <c r="A48" s="39" t="s">
        <v>241</v>
      </c>
      <c r="H48" s="178"/>
      <c r="I48" s="25"/>
      <c r="K48" s="142"/>
      <c r="L48" s="143"/>
    </row>
    <row r="49" spans="1:12" x14ac:dyDescent="0.2">
      <c r="I49" s="25"/>
      <c r="K49" s="142"/>
      <c r="L49" s="143"/>
    </row>
    <row r="50" spans="1:12" ht="11.25" customHeight="1" x14ac:dyDescent="0.2">
      <c r="A50" s="39" t="s">
        <v>242</v>
      </c>
      <c r="H50" s="179" t="e">
        <f>H29+H32+H35+H38+H41+H44+H47</f>
        <v>#DIV/0!</v>
      </c>
      <c r="I50" s="25">
        <v>30</v>
      </c>
      <c r="J50" s="28"/>
      <c r="K50" s="27"/>
    </row>
    <row r="51" spans="1:12" x14ac:dyDescent="0.2">
      <c r="A51" s="39" t="s">
        <v>243</v>
      </c>
      <c r="H51" s="197"/>
      <c r="I51" s="25"/>
      <c r="J51" s="28"/>
      <c r="K51" s="27"/>
    </row>
    <row r="54" spans="1:12" ht="15" customHeight="1" x14ac:dyDescent="0.2">
      <c r="A54" s="50" t="s">
        <v>169</v>
      </c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</row>
    <row r="55" spans="1:12" x14ac:dyDescent="0.2">
      <c r="A55" s="41" t="s">
        <v>170</v>
      </c>
      <c r="B55" s="41"/>
      <c r="C55" s="41"/>
      <c r="D55" s="41"/>
      <c r="E55" s="41"/>
      <c r="F55" s="41"/>
      <c r="G55" s="41"/>
      <c r="H55" s="41"/>
      <c r="I55" s="41"/>
      <c r="J55" s="44"/>
      <c r="K55" s="41"/>
      <c r="L55" s="58"/>
    </row>
    <row r="56" spans="1:12" x14ac:dyDescent="0.2">
      <c r="A56" s="41"/>
      <c r="B56" s="41"/>
      <c r="C56" s="41"/>
      <c r="D56" s="41"/>
      <c r="E56" s="41"/>
      <c r="F56" s="41"/>
      <c r="G56" s="41"/>
      <c r="H56" s="70" t="s">
        <v>87</v>
      </c>
      <c r="I56" s="71"/>
      <c r="J56" s="44"/>
      <c r="K56" s="70">
        <v>2015</v>
      </c>
      <c r="L56" s="58"/>
    </row>
    <row r="57" spans="1:12" x14ac:dyDescent="0.2">
      <c r="A57" s="41"/>
      <c r="B57" s="41"/>
      <c r="C57" s="41"/>
      <c r="D57" s="41"/>
      <c r="E57" s="41"/>
      <c r="F57" s="41"/>
      <c r="G57" s="41"/>
      <c r="H57" s="41"/>
      <c r="I57" s="41"/>
      <c r="J57" s="44"/>
      <c r="K57" s="41"/>
      <c r="L57" s="58"/>
    </row>
    <row r="58" spans="1:12" x14ac:dyDescent="0.2">
      <c r="A58" s="41" t="s">
        <v>106</v>
      </c>
      <c r="B58" s="41"/>
      <c r="C58" s="41"/>
      <c r="D58" s="41"/>
      <c r="E58" s="41"/>
      <c r="F58" s="41"/>
      <c r="G58" s="41"/>
      <c r="H58" s="177"/>
      <c r="I58" s="70" t="s">
        <v>306</v>
      </c>
      <c r="J58" s="70"/>
      <c r="K58" s="198"/>
      <c r="L58" s="58" t="s">
        <v>307</v>
      </c>
    </row>
    <row r="59" spans="1:12" x14ac:dyDescent="0.2">
      <c r="A59" s="41"/>
      <c r="B59" s="41"/>
      <c r="C59" s="41"/>
      <c r="D59" s="41"/>
      <c r="E59" s="41"/>
      <c r="F59" s="41"/>
      <c r="G59" s="41"/>
      <c r="H59" s="178"/>
      <c r="I59" s="44"/>
      <c r="J59" s="44"/>
      <c r="K59" s="199"/>
      <c r="L59" s="58"/>
    </row>
    <row r="60" spans="1:12" x14ac:dyDescent="0.2">
      <c r="A60" s="41"/>
      <c r="B60" s="41"/>
      <c r="C60" s="41"/>
      <c r="D60" s="41"/>
      <c r="E60" s="41"/>
      <c r="F60" s="41"/>
      <c r="G60" s="41"/>
      <c r="H60" s="41"/>
      <c r="I60" s="44"/>
      <c r="J60" s="44"/>
      <c r="K60" s="96"/>
      <c r="L60" s="58"/>
    </row>
  </sheetData>
  <sheetProtection sheet="1" objects="1" scenarios="1" formatCells="0"/>
  <mergeCells count="25">
    <mergeCell ref="H58:H59"/>
    <mergeCell ref="K58:K59"/>
    <mergeCell ref="I26:I27"/>
    <mergeCell ref="L38:L40"/>
    <mergeCell ref="K41:K43"/>
    <mergeCell ref="L41:L43"/>
    <mergeCell ref="K44:K46"/>
    <mergeCell ref="K29:K31"/>
    <mergeCell ref="L29:L31"/>
    <mergeCell ref="K32:K34"/>
    <mergeCell ref="L32:L34"/>
    <mergeCell ref="K35:K37"/>
    <mergeCell ref="L35:L37"/>
    <mergeCell ref="L47:L49"/>
    <mergeCell ref="K38:K40"/>
    <mergeCell ref="L44:L46"/>
    <mergeCell ref="H29:H30"/>
    <mergeCell ref="H50:H51"/>
    <mergeCell ref="K47:K49"/>
    <mergeCell ref="H32:H33"/>
    <mergeCell ref="H35:H36"/>
    <mergeCell ref="H38:H39"/>
    <mergeCell ref="H41:H42"/>
    <mergeCell ref="H44:H45"/>
    <mergeCell ref="H47:H48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Data!$A$2:$A$3</xm:f>
          </x14:formula1>
          <xm:sqref>I26:I27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7"/>
  <sheetViews>
    <sheetView view="pageLayout" zoomScaleNormal="100" workbookViewId="0"/>
  </sheetViews>
  <sheetFormatPr defaultColWidth="6.85546875" defaultRowHeight="11.25" x14ac:dyDescent="0.2"/>
  <cols>
    <col min="1" max="9" width="6.85546875" style="72"/>
    <col min="10" max="10" width="6.5703125" style="73" customWidth="1"/>
    <col min="11" max="11" width="13.5703125" style="72" customWidth="1"/>
    <col min="12" max="12" width="6.140625" style="73" customWidth="1"/>
    <col min="13" max="16384" width="6.85546875" style="72"/>
  </cols>
  <sheetData>
    <row r="1" spans="1:16" ht="22.5" customHeight="1" x14ac:dyDescent="0.2"/>
    <row r="2" spans="1:16" ht="12.75" x14ac:dyDescent="0.2">
      <c r="A2" s="99" t="s">
        <v>109</v>
      </c>
      <c r="L2" s="74"/>
      <c r="M2" s="43"/>
      <c r="N2" s="43"/>
      <c r="O2" s="75"/>
      <c r="P2" s="76"/>
    </row>
    <row r="3" spans="1:16" x14ac:dyDescent="0.2">
      <c r="A3" s="40"/>
      <c r="L3" s="74"/>
      <c r="M3" s="43"/>
      <c r="N3" s="43"/>
      <c r="O3" s="75"/>
      <c r="P3" s="76"/>
    </row>
    <row r="4" spans="1:16" ht="12" customHeight="1" x14ac:dyDescent="0.2">
      <c r="A4" s="39" t="s">
        <v>244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43"/>
      <c r="N4" s="43"/>
      <c r="O4" s="75"/>
      <c r="P4" s="76"/>
    </row>
    <row r="5" spans="1:16" ht="11.25" customHeight="1" x14ac:dyDescent="0.2">
      <c r="A5" s="136" t="s">
        <v>245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43"/>
      <c r="N5" s="43"/>
      <c r="O5" s="75"/>
      <c r="P5" s="76"/>
    </row>
    <row r="6" spans="1:16" ht="11.25" customHeight="1" x14ac:dyDescent="0.2">
      <c r="A6" s="136" t="s">
        <v>246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43"/>
      <c r="N6" s="43"/>
      <c r="O6" s="75"/>
      <c r="P6" s="76"/>
    </row>
    <row r="7" spans="1:16" ht="11.25" customHeight="1" x14ac:dyDescent="0.2">
      <c r="A7" s="136" t="s">
        <v>247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43"/>
      <c r="N7" s="43"/>
      <c r="O7" s="75"/>
      <c r="P7" s="76"/>
    </row>
    <row r="8" spans="1:16" x14ac:dyDescent="0.2">
      <c r="A8" s="41"/>
      <c r="B8" s="41"/>
      <c r="C8" s="41"/>
      <c r="D8" s="41"/>
      <c r="E8" s="41"/>
      <c r="F8" s="41"/>
      <c r="G8" s="41"/>
      <c r="H8" s="41"/>
      <c r="I8" s="169" t="str">
        <f>IF('Page 4'!I26="P","","P")</f>
        <v>P</v>
      </c>
      <c r="J8" s="69" t="s">
        <v>84</v>
      </c>
      <c r="K8" s="78"/>
      <c r="M8" s="43"/>
      <c r="N8" s="43"/>
      <c r="O8" s="75"/>
      <c r="P8" s="76"/>
    </row>
    <row r="9" spans="1:16" x14ac:dyDescent="0.2">
      <c r="A9" s="41"/>
      <c r="B9" s="41"/>
      <c r="C9" s="41"/>
      <c r="D9" s="41"/>
      <c r="E9" s="41"/>
      <c r="F9" s="41"/>
      <c r="G9" s="41"/>
      <c r="H9" s="41"/>
      <c r="I9" s="170"/>
      <c r="J9" s="55"/>
      <c r="K9" s="78"/>
      <c r="L9" s="55"/>
      <c r="M9" s="43"/>
      <c r="N9" s="79"/>
      <c r="O9" s="80"/>
      <c r="P9" s="76"/>
    </row>
    <row r="10" spans="1:16" x14ac:dyDescent="0.2">
      <c r="A10" s="43"/>
      <c r="B10" s="43"/>
      <c r="C10" s="43"/>
      <c r="D10" s="43"/>
      <c r="E10" s="43"/>
      <c r="F10" s="43"/>
      <c r="G10" s="81"/>
      <c r="H10" s="81"/>
      <c r="I10" s="82"/>
      <c r="J10" s="55"/>
      <c r="K10" s="83"/>
      <c r="L10" s="55"/>
      <c r="M10" s="79"/>
      <c r="N10" s="76"/>
      <c r="O10" s="84"/>
      <c r="P10" s="76"/>
    </row>
    <row r="11" spans="1:16" x14ac:dyDescent="0.2">
      <c r="A11" s="41"/>
      <c r="B11" s="41"/>
      <c r="C11" s="41"/>
      <c r="D11" s="41"/>
      <c r="E11" s="41"/>
      <c r="F11" s="41"/>
      <c r="G11" s="41"/>
      <c r="H11" s="144" t="s">
        <v>87</v>
      </c>
      <c r="I11" s="144"/>
      <c r="J11" s="58"/>
      <c r="K11" s="70">
        <v>2015</v>
      </c>
      <c r="L11" s="55"/>
      <c r="M11" s="79"/>
      <c r="N11" s="76"/>
      <c r="O11" s="84"/>
      <c r="P11" s="76"/>
    </row>
    <row r="12" spans="1:16" x14ac:dyDescent="0.2">
      <c r="A12" s="39" t="s">
        <v>167</v>
      </c>
      <c r="B12" s="41"/>
      <c r="C12" s="41"/>
      <c r="D12" s="41"/>
      <c r="E12" s="41"/>
      <c r="F12" s="41"/>
      <c r="G12" s="41"/>
      <c r="H12" s="200"/>
      <c r="I12" s="201"/>
      <c r="J12" s="58" t="s">
        <v>102</v>
      </c>
      <c r="K12" s="204"/>
      <c r="L12" s="55" t="s">
        <v>103</v>
      </c>
      <c r="M12" s="79"/>
      <c r="N12" s="76"/>
      <c r="O12" s="84"/>
      <c r="P12" s="76"/>
    </row>
    <row r="13" spans="1:16" x14ac:dyDescent="0.2">
      <c r="A13" s="41"/>
      <c r="B13" s="41"/>
      <c r="C13" s="41"/>
      <c r="D13" s="41"/>
      <c r="E13" s="41"/>
      <c r="F13" s="41"/>
      <c r="G13" s="41"/>
      <c r="H13" s="202"/>
      <c r="I13" s="203"/>
      <c r="J13" s="58"/>
      <c r="K13" s="205"/>
      <c r="L13" s="55"/>
      <c r="M13" s="79"/>
      <c r="N13" s="76"/>
      <c r="O13" s="84"/>
      <c r="P13" s="76"/>
    </row>
    <row r="14" spans="1:16" x14ac:dyDescent="0.2">
      <c r="A14" s="41"/>
      <c r="B14" s="41"/>
      <c r="C14" s="41"/>
      <c r="D14" s="41"/>
      <c r="E14" s="41"/>
      <c r="F14" s="41"/>
      <c r="G14" s="41"/>
      <c r="H14" s="139"/>
      <c r="I14" s="139"/>
      <c r="J14" s="58"/>
      <c r="K14" s="139"/>
      <c r="L14" s="55"/>
      <c r="M14" s="79"/>
      <c r="N14" s="76"/>
      <c r="O14" s="84"/>
      <c r="P14" s="76"/>
    </row>
    <row r="15" spans="1:16" ht="11.25" customHeight="1" x14ac:dyDescent="0.2">
      <c r="A15" s="39" t="s">
        <v>248</v>
      </c>
      <c r="B15" s="39"/>
      <c r="C15" s="39"/>
      <c r="D15" s="39"/>
      <c r="E15" s="39"/>
      <c r="F15" s="39"/>
      <c r="G15" s="81"/>
      <c r="H15" s="206"/>
      <c r="I15" s="207"/>
      <c r="J15" s="58" t="s">
        <v>104</v>
      </c>
      <c r="K15" s="204"/>
      <c r="L15" s="55" t="s">
        <v>105</v>
      </c>
      <c r="M15" s="87"/>
      <c r="N15" s="76"/>
      <c r="O15" s="84"/>
      <c r="P15" s="76"/>
    </row>
    <row r="16" spans="1:16" x14ac:dyDescent="0.2">
      <c r="A16" s="39" t="s">
        <v>249</v>
      </c>
      <c r="B16" s="39"/>
      <c r="C16" s="39"/>
      <c r="D16" s="39"/>
      <c r="E16" s="39"/>
      <c r="F16" s="39"/>
      <c r="G16" s="81"/>
      <c r="H16" s="208"/>
      <c r="I16" s="209"/>
      <c r="J16" s="58"/>
      <c r="K16" s="205"/>
      <c r="L16" s="55"/>
      <c r="M16" s="80"/>
      <c r="N16" s="43"/>
      <c r="O16" s="80"/>
      <c r="P16" s="76"/>
    </row>
    <row r="17" spans="1:16" x14ac:dyDescent="0.2">
      <c r="A17" s="43"/>
      <c r="B17" s="43"/>
      <c r="C17" s="43"/>
      <c r="D17" s="43"/>
      <c r="E17" s="43"/>
      <c r="F17" s="43"/>
      <c r="G17" s="81"/>
      <c r="H17" s="84"/>
      <c r="I17" s="85"/>
      <c r="J17" s="55"/>
      <c r="K17" s="86"/>
      <c r="L17" s="55"/>
      <c r="M17" s="80"/>
      <c r="N17" s="43"/>
      <c r="O17" s="80"/>
      <c r="P17" s="76"/>
    </row>
    <row r="18" spans="1:16" ht="11.25" customHeight="1" x14ac:dyDescent="0.2">
      <c r="A18" s="39" t="s">
        <v>250</v>
      </c>
      <c r="B18" s="39"/>
      <c r="C18" s="39"/>
      <c r="D18" s="39"/>
      <c r="E18" s="39"/>
      <c r="F18" s="39"/>
      <c r="G18" s="81"/>
      <c r="H18" s="206"/>
      <c r="I18" s="207"/>
      <c r="J18" s="58" t="s">
        <v>124</v>
      </c>
      <c r="K18" s="204"/>
      <c r="L18" s="55" t="s">
        <v>126</v>
      </c>
      <c r="M18" s="88"/>
      <c r="N18" s="43"/>
      <c r="O18" s="89"/>
      <c r="P18" s="76"/>
    </row>
    <row r="19" spans="1:16" x14ac:dyDescent="0.2">
      <c r="A19" s="39" t="s">
        <v>251</v>
      </c>
      <c r="B19" s="39"/>
      <c r="C19" s="39"/>
      <c r="D19" s="39"/>
      <c r="E19" s="39"/>
      <c r="F19" s="39"/>
      <c r="G19" s="81"/>
      <c r="H19" s="208"/>
      <c r="I19" s="209"/>
      <c r="J19" s="58"/>
      <c r="K19" s="205"/>
      <c r="L19" s="55"/>
      <c r="M19" s="43"/>
      <c r="N19" s="76"/>
      <c r="O19" s="90"/>
      <c r="P19" s="76"/>
    </row>
    <row r="20" spans="1:16" x14ac:dyDescent="0.2">
      <c r="A20" s="106"/>
      <c r="B20" s="106"/>
      <c r="C20" s="106"/>
      <c r="D20" s="106"/>
      <c r="E20" s="106"/>
      <c r="F20" s="106"/>
      <c r="G20" s="81"/>
      <c r="H20" s="51"/>
      <c r="I20" s="51"/>
      <c r="J20" s="58"/>
      <c r="K20" s="51"/>
      <c r="L20" s="55"/>
      <c r="M20" s="43"/>
      <c r="N20" s="76"/>
      <c r="O20" s="90"/>
      <c r="P20" s="76"/>
    </row>
    <row r="21" spans="1:16" x14ac:dyDescent="0.2">
      <c r="A21" s="43" t="s">
        <v>127</v>
      </c>
      <c r="B21" s="43"/>
      <c r="C21" s="43"/>
      <c r="D21" s="43"/>
      <c r="E21" s="43"/>
      <c r="F21" s="43"/>
      <c r="G21" s="81"/>
      <c r="H21" s="206"/>
      <c r="I21" s="207"/>
      <c r="J21" s="58" t="s">
        <v>100</v>
      </c>
      <c r="K21" s="204"/>
      <c r="L21" s="92" t="s">
        <v>125</v>
      </c>
      <c r="M21" s="43"/>
      <c r="N21" s="76"/>
      <c r="O21" s="90"/>
      <c r="P21" s="76"/>
    </row>
    <row r="22" spans="1:16" x14ac:dyDescent="0.2">
      <c r="A22" s="43"/>
      <c r="B22" s="43"/>
      <c r="C22" s="43"/>
      <c r="D22" s="43"/>
      <c r="E22" s="43"/>
      <c r="F22" s="43"/>
      <c r="G22" s="81"/>
      <c r="H22" s="208"/>
      <c r="I22" s="209"/>
      <c r="J22" s="58"/>
      <c r="K22" s="205"/>
      <c r="L22" s="92"/>
      <c r="M22" s="43"/>
      <c r="N22" s="76"/>
      <c r="O22" s="90"/>
      <c r="P22" s="76"/>
    </row>
    <row r="23" spans="1:16" x14ac:dyDescent="0.2">
      <c r="A23" s="41"/>
      <c r="B23" s="41"/>
      <c r="C23" s="41"/>
      <c r="D23" s="41"/>
      <c r="E23" s="41"/>
      <c r="F23" s="41"/>
      <c r="G23" s="41"/>
      <c r="H23" s="51"/>
      <c r="I23" s="51"/>
      <c r="J23" s="58"/>
      <c r="K23" s="51"/>
      <c r="L23" s="55"/>
      <c r="M23" s="43"/>
      <c r="N23" s="76"/>
      <c r="O23" s="90"/>
      <c r="P23" s="76"/>
    </row>
    <row r="24" spans="1:16" x14ac:dyDescent="0.2">
      <c r="A24" s="41" t="s">
        <v>128</v>
      </c>
      <c r="B24" s="41"/>
      <c r="C24" s="41"/>
      <c r="D24" s="41"/>
      <c r="E24" s="41"/>
      <c r="F24" s="41"/>
      <c r="G24" s="41"/>
      <c r="H24" s="206"/>
      <c r="I24" s="207"/>
      <c r="J24" s="58" t="s">
        <v>136</v>
      </c>
      <c r="K24" s="204"/>
      <c r="L24" s="55" t="s">
        <v>141</v>
      </c>
      <c r="M24" s="43"/>
      <c r="N24" s="76"/>
      <c r="O24" s="90"/>
      <c r="P24" s="76"/>
    </row>
    <row r="25" spans="1:16" x14ac:dyDescent="0.2">
      <c r="A25" s="41"/>
      <c r="B25" s="41"/>
      <c r="C25" s="41"/>
      <c r="D25" s="41"/>
      <c r="E25" s="41"/>
      <c r="F25" s="41"/>
      <c r="G25" s="41"/>
      <c r="H25" s="208"/>
      <c r="I25" s="209"/>
      <c r="J25" s="58"/>
      <c r="K25" s="205"/>
      <c r="L25" s="55"/>
      <c r="M25" s="43"/>
      <c r="N25" s="76"/>
      <c r="O25" s="90"/>
      <c r="P25" s="76"/>
    </row>
    <row r="26" spans="1:16" x14ac:dyDescent="0.2">
      <c r="A26" s="41"/>
      <c r="B26" s="41"/>
      <c r="C26" s="41"/>
      <c r="D26" s="41"/>
      <c r="E26" s="41"/>
      <c r="F26" s="41"/>
      <c r="G26" s="41"/>
      <c r="H26" s="51"/>
      <c r="I26" s="51"/>
      <c r="J26" s="58"/>
      <c r="K26" s="51"/>
      <c r="L26" s="55"/>
      <c r="M26" s="43"/>
      <c r="N26" s="76"/>
      <c r="O26" s="90"/>
      <c r="P26" s="76"/>
    </row>
    <row r="27" spans="1:16" ht="11.25" customHeight="1" x14ac:dyDescent="0.2">
      <c r="A27" s="39" t="s">
        <v>252</v>
      </c>
      <c r="B27" s="39"/>
      <c r="C27" s="39"/>
      <c r="D27" s="39"/>
      <c r="E27" s="39"/>
      <c r="F27" s="39"/>
      <c r="G27" s="81"/>
      <c r="H27" s="206"/>
      <c r="I27" s="207"/>
      <c r="J27" s="58" t="s">
        <v>137</v>
      </c>
      <c r="K27" s="204"/>
      <c r="L27" s="55" t="s">
        <v>140</v>
      </c>
      <c r="M27" s="43"/>
      <c r="N27" s="76"/>
      <c r="O27" s="90"/>
      <c r="P27" s="76"/>
    </row>
    <row r="28" spans="1:16" x14ac:dyDescent="0.2">
      <c r="A28" s="39" t="s">
        <v>253</v>
      </c>
      <c r="B28" s="39"/>
      <c r="C28" s="39"/>
      <c r="D28" s="39"/>
      <c r="E28" s="39"/>
      <c r="F28" s="39"/>
      <c r="G28" s="81"/>
      <c r="H28" s="208"/>
      <c r="I28" s="209"/>
      <c r="J28" s="58"/>
      <c r="K28" s="205"/>
      <c r="L28" s="55"/>
      <c r="M28" s="43"/>
      <c r="N28" s="76"/>
      <c r="O28" s="90"/>
      <c r="P28" s="76"/>
    </row>
    <row r="29" spans="1:16" x14ac:dyDescent="0.2">
      <c r="A29" s="41"/>
      <c r="B29" s="41"/>
      <c r="C29" s="41"/>
      <c r="D29" s="41"/>
      <c r="E29" s="41"/>
      <c r="F29" s="41"/>
      <c r="G29" s="41"/>
      <c r="H29" s="54"/>
      <c r="I29" s="54"/>
      <c r="J29" s="58"/>
      <c r="K29" s="54"/>
      <c r="L29" s="55"/>
      <c r="M29" s="43"/>
      <c r="N29" s="76"/>
      <c r="O29" s="90"/>
      <c r="P29" s="76"/>
    </row>
    <row r="30" spans="1:16" x14ac:dyDescent="0.2">
      <c r="A30" s="91" t="s">
        <v>129</v>
      </c>
      <c r="B30" s="91"/>
      <c r="C30" s="91"/>
      <c r="D30" s="91"/>
      <c r="E30" s="91"/>
      <c r="F30" s="91"/>
      <c r="G30" s="91"/>
      <c r="H30" s="210">
        <f>H12+H15+H18+H21+H24+H27</f>
        <v>0</v>
      </c>
      <c r="I30" s="211"/>
      <c r="J30" s="58" t="s">
        <v>138</v>
      </c>
      <c r="K30" s="214">
        <f>K12+K15+K18+K21+K24+K27</f>
        <v>0</v>
      </c>
      <c r="L30" s="55" t="s">
        <v>139</v>
      </c>
    </row>
    <row r="31" spans="1:16" x14ac:dyDescent="0.2">
      <c r="A31" s="91"/>
      <c r="B31" s="91"/>
      <c r="C31" s="91"/>
      <c r="D31" s="91"/>
      <c r="E31" s="91"/>
      <c r="F31" s="91"/>
      <c r="G31" s="91"/>
      <c r="H31" s="212"/>
      <c r="I31" s="213"/>
      <c r="J31" s="58"/>
      <c r="K31" s="215"/>
    </row>
    <row r="32" spans="1:16" x14ac:dyDescent="0.2">
      <c r="A32" s="43"/>
      <c r="B32" s="43"/>
      <c r="C32" s="43"/>
      <c r="D32" s="43"/>
      <c r="E32" s="43"/>
      <c r="F32" s="43"/>
      <c r="G32" s="43"/>
      <c r="H32" s="43"/>
      <c r="I32" s="43"/>
      <c r="J32" s="55"/>
      <c r="K32" s="43"/>
      <c r="L32" s="55"/>
    </row>
    <row r="33" spans="1:12" x14ac:dyDescent="0.2">
      <c r="A33" s="93" t="s">
        <v>130</v>
      </c>
      <c r="B33" s="43"/>
      <c r="C33" s="43"/>
      <c r="D33" s="43"/>
      <c r="E33" s="43"/>
      <c r="F33" s="43"/>
      <c r="G33" s="43"/>
      <c r="H33" s="216">
        <f>IF(H30&gt;=Data!B8,Data!C8,IF(H30&gt;=Data!B7,Data!C7,IF(H30&gt;=Data!B6,Data!C6,IF(H30&gt;=Data!B5,Data!C5,IF(H30&gt;=Data!B4,Data!C4,IF(H30&gt;=Data!B3,Data!C3,IF(H30&gt;0,Data!C2,)))))))</f>
        <v>0</v>
      </c>
      <c r="I33" s="217"/>
      <c r="J33" s="55">
        <v>39</v>
      </c>
      <c r="L33" s="72"/>
    </row>
    <row r="34" spans="1:12" x14ac:dyDescent="0.2">
      <c r="A34" s="43"/>
      <c r="B34" s="43"/>
      <c r="C34" s="43"/>
      <c r="D34" s="43"/>
      <c r="E34" s="43"/>
      <c r="F34" s="43"/>
      <c r="G34" s="81"/>
      <c r="H34" s="218"/>
      <c r="I34" s="219"/>
      <c r="J34" s="55"/>
      <c r="L34" s="72"/>
    </row>
    <row r="35" spans="1:12" x14ac:dyDescent="0.2">
      <c r="A35" s="43"/>
      <c r="B35" s="43"/>
      <c r="C35" s="43"/>
      <c r="D35" s="43"/>
      <c r="E35" s="43"/>
      <c r="F35" s="43"/>
      <c r="G35" s="49"/>
      <c r="H35" s="49"/>
      <c r="I35" s="49"/>
      <c r="J35" s="95"/>
      <c r="K35" s="94"/>
      <c r="L35" s="92"/>
    </row>
    <row r="36" spans="1:12" x14ac:dyDescent="0.2">
      <c r="A36" s="93" t="s">
        <v>134</v>
      </c>
      <c r="B36" s="43"/>
      <c r="C36" s="43"/>
      <c r="D36" s="43"/>
      <c r="E36" s="43"/>
      <c r="F36" s="43"/>
      <c r="G36" s="49"/>
      <c r="H36" s="49"/>
      <c r="I36" s="49"/>
      <c r="J36" s="55"/>
      <c r="K36" s="220"/>
      <c r="L36" s="92">
        <v>40</v>
      </c>
    </row>
    <row r="37" spans="1:12" x14ac:dyDescent="0.2">
      <c r="A37" s="93" t="s">
        <v>135</v>
      </c>
      <c r="B37" s="43"/>
      <c r="C37" s="43"/>
      <c r="D37" s="43"/>
      <c r="E37" s="43"/>
      <c r="F37" s="43"/>
      <c r="G37" s="43"/>
      <c r="H37" s="43"/>
      <c r="I37" s="43"/>
      <c r="J37" s="55"/>
      <c r="K37" s="221"/>
      <c r="L37" s="92"/>
    </row>
  </sheetData>
  <sheetProtection sheet="1" objects="1" scenarios="1" formatCells="0"/>
  <mergeCells count="18">
    <mergeCell ref="K36:K37"/>
    <mergeCell ref="K12:K13"/>
    <mergeCell ref="K15:K16"/>
    <mergeCell ref="H15:I16"/>
    <mergeCell ref="H18:I19"/>
    <mergeCell ref="K18:K19"/>
    <mergeCell ref="H21:I22"/>
    <mergeCell ref="K21:K22"/>
    <mergeCell ref="K24:K25"/>
    <mergeCell ref="H24:I25"/>
    <mergeCell ref="H27:I28"/>
    <mergeCell ref="K27:K28"/>
    <mergeCell ref="I8:I9"/>
    <mergeCell ref="H12:I13"/>
    <mergeCell ref="H30:I31"/>
    <mergeCell ref="K30:K31"/>
    <mergeCell ref="H33:I34"/>
    <mergeCell ref="H11:I1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9"/>
  <sheetViews>
    <sheetView view="pageLayout" zoomScaleNormal="100" workbookViewId="0"/>
  </sheetViews>
  <sheetFormatPr defaultColWidth="6.85546875" defaultRowHeight="11.25" x14ac:dyDescent="0.2"/>
  <cols>
    <col min="1" max="3" width="6.85546875" style="39"/>
    <col min="4" max="4" width="8.85546875" style="39" customWidth="1"/>
    <col min="5" max="5" width="4.7109375" style="39" customWidth="1"/>
    <col min="6" max="6" width="13.5703125" style="39" customWidth="1"/>
    <col min="7" max="7" width="4.7109375" style="39" customWidth="1"/>
    <col min="8" max="8" width="13.5703125" style="39" customWidth="1"/>
    <col min="9" max="9" width="4.7109375" style="39" customWidth="1"/>
    <col min="10" max="10" width="13.5703125" style="39" customWidth="1"/>
    <col min="11" max="11" width="4.7109375" style="39" customWidth="1"/>
    <col min="12" max="12" width="5.42578125" style="25" customWidth="1"/>
    <col min="13" max="16384" width="6.85546875" style="39"/>
  </cols>
  <sheetData>
    <row r="1" spans="1:12" ht="22.5" customHeight="1" x14ac:dyDescent="0.2"/>
    <row r="2" spans="1:12" ht="22.5" customHeight="1" x14ac:dyDescent="0.2">
      <c r="A2" s="124" t="s">
        <v>300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22"/>
    </row>
    <row r="3" spans="1:12" x14ac:dyDescent="0.2">
      <c r="A3" s="4" t="s">
        <v>301</v>
      </c>
    </row>
    <row r="5" spans="1:12" ht="12.75" x14ac:dyDescent="0.2">
      <c r="A5" s="103" t="s">
        <v>94</v>
      </c>
    </row>
    <row r="7" spans="1:12" ht="11.25" customHeight="1" x14ac:dyDescent="0.2">
      <c r="A7" s="40"/>
      <c r="B7" s="42"/>
      <c r="C7" s="41"/>
      <c r="D7" s="97"/>
      <c r="E7" s="44"/>
      <c r="F7" s="50"/>
      <c r="G7" s="50"/>
      <c r="H7" s="50" t="s">
        <v>55</v>
      </c>
      <c r="I7" s="50"/>
      <c r="J7" s="107" t="s">
        <v>174</v>
      </c>
      <c r="K7" s="107"/>
    </row>
    <row r="8" spans="1:12" s="123" customFormat="1" ht="22.5" x14ac:dyDescent="0.2">
      <c r="A8" s="117"/>
      <c r="B8" s="118"/>
      <c r="C8" s="119"/>
      <c r="D8" s="120" t="s">
        <v>56</v>
      </c>
      <c r="E8" s="120"/>
      <c r="F8" s="119" t="s">
        <v>57</v>
      </c>
      <c r="G8" s="119"/>
      <c r="H8" s="119" t="s">
        <v>58</v>
      </c>
      <c r="I8" s="119"/>
      <c r="J8" s="121" t="s">
        <v>175</v>
      </c>
      <c r="K8" s="121"/>
      <c r="L8" s="122"/>
    </row>
    <row r="9" spans="1:12" x14ac:dyDescent="0.2">
      <c r="A9" s="41"/>
      <c r="B9" s="41"/>
      <c r="C9" s="41"/>
      <c r="D9" s="41"/>
      <c r="E9" s="44"/>
      <c r="F9" s="44"/>
      <c r="G9" s="50"/>
      <c r="H9" s="41"/>
      <c r="I9" s="41"/>
      <c r="J9" s="47"/>
      <c r="K9" s="59"/>
    </row>
    <row r="10" spans="1:12" x14ac:dyDescent="0.2">
      <c r="A10" s="41" t="s">
        <v>59</v>
      </c>
      <c r="B10" s="41"/>
      <c r="C10" s="41"/>
      <c r="D10" s="222">
        <f>IF('Page 5'!I8="P",'Page 5'!H33,IF('Page 4'!H50&gt;=Data!B8,Data!C8,IF('Page 4'!H50&gt;=Data!B7,Data!C7,IF('Page 4'!H50&gt;=Data!B6,Data!C6,IF('Page 4'!H50&gt;=Data!B5,Data!C5,IF('Page 4'!H50&gt;=Data!B4,Data!C4,IF('Page 4'!H50&gt;=Data!B3,Data!C3,IF('Page 4'!H50&gt;0,Data!C2))))))))</f>
        <v>0</v>
      </c>
      <c r="E10" s="55">
        <v>41</v>
      </c>
      <c r="F10" s="224">
        <f>IF('Page 5'!I8="P",ROUNDDOWN('Page 5'!H12*D10,2),ROUNDDOWN('Page 4'!H58*D10,2))</f>
        <v>0</v>
      </c>
      <c r="G10" s="55">
        <v>45</v>
      </c>
      <c r="H10" s="226"/>
      <c r="I10" s="55">
        <v>49</v>
      </c>
      <c r="J10" s="228">
        <f>F10-H10</f>
        <v>0</v>
      </c>
      <c r="K10" s="55">
        <v>53</v>
      </c>
    </row>
    <row r="11" spans="1:12" x14ac:dyDescent="0.2">
      <c r="A11" s="41" t="s">
        <v>60</v>
      </c>
      <c r="B11" s="41"/>
      <c r="C11" s="41"/>
      <c r="D11" s="223"/>
      <c r="E11" s="55"/>
      <c r="F11" s="225"/>
      <c r="G11" s="56"/>
      <c r="H11" s="227"/>
      <c r="I11" s="56"/>
      <c r="J11" s="225"/>
      <c r="K11" s="55"/>
    </row>
    <row r="12" spans="1:12" x14ac:dyDescent="0.2">
      <c r="A12" s="41"/>
      <c r="B12" s="41"/>
      <c r="C12" s="41"/>
      <c r="D12" s="53"/>
      <c r="E12" s="55"/>
      <c r="F12" s="52"/>
      <c r="G12" s="56"/>
      <c r="H12" s="49"/>
      <c r="I12" s="56"/>
      <c r="J12" s="49"/>
      <c r="K12" s="55"/>
    </row>
    <row r="13" spans="1:12" x14ac:dyDescent="0.2">
      <c r="A13" s="41" t="s">
        <v>61</v>
      </c>
      <c r="B13" s="41"/>
      <c r="C13" s="41"/>
      <c r="D13" s="229">
        <v>0</v>
      </c>
      <c r="E13" s="55">
        <v>42</v>
      </c>
      <c r="F13" s="224">
        <f>IF('Page 5'!I8="P",ROUNDDOWN('Page 5'!H12*D13,2),ROUNDDOWN('Page 4'!H58*D13,2))</f>
        <v>0</v>
      </c>
      <c r="G13" s="55">
        <v>46</v>
      </c>
      <c r="H13" s="226"/>
      <c r="I13" s="55">
        <v>50</v>
      </c>
      <c r="J13" s="228">
        <f>F13-H13</f>
        <v>0</v>
      </c>
      <c r="K13" s="55">
        <v>54</v>
      </c>
    </row>
    <row r="14" spans="1:12" x14ac:dyDescent="0.2">
      <c r="A14" s="41" t="s">
        <v>60</v>
      </c>
      <c r="B14" s="41"/>
      <c r="C14" s="41"/>
      <c r="D14" s="230"/>
      <c r="E14" s="55"/>
      <c r="F14" s="225"/>
      <c r="G14" s="56"/>
      <c r="H14" s="227"/>
      <c r="I14" s="56"/>
      <c r="J14" s="225"/>
      <c r="K14" s="55"/>
    </row>
    <row r="15" spans="1:12" x14ac:dyDescent="0.2">
      <c r="A15" s="41"/>
      <c r="B15" s="41"/>
      <c r="C15" s="41"/>
      <c r="D15" s="43"/>
      <c r="E15" s="55"/>
      <c r="F15" s="52"/>
      <c r="G15" s="56"/>
      <c r="H15" s="49"/>
      <c r="I15" s="56"/>
      <c r="J15" s="49"/>
      <c r="K15" s="55"/>
    </row>
    <row r="16" spans="1:12" x14ac:dyDescent="0.2">
      <c r="A16" s="41" t="s">
        <v>62</v>
      </c>
      <c r="B16" s="41"/>
      <c r="C16" s="41"/>
      <c r="D16" s="231">
        <v>0</v>
      </c>
      <c r="E16" s="55" t="s">
        <v>142</v>
      </c>
      <c r="F16" s="228">
        <f>ROUNDDOWN('Page 4'!H58*D16+D17+D18,2)</f>
        <v>0</v>
      </c>
      <c r="G16" s="55">
        <v>47</v>
      </c>
      <c r="H16" s="226"/>
      <c r="I16" s="55">
        <v>51</v>
      </c>
      <c r="J16" s="228">
        <f>F16-H16</f>
        <v>0</v>
      </c>
      <c r="K16" s="55">
        <v>55</v>
      </c>
    </row>
    <row r="17" spans="1:11" x14ac:dyDescent="0.2">
      <c r="A17" s="41" t="s">
        <v>63</v>
      </c>
      <c r="B17" s="41"/>
      <c r="C17" s="41"/>
      <c r="D17" s="232">
        <v>0</v>
      </c>
      <c r="E17" s="55" t="s">
        <v>143</v>
      </c>
      <c r="F17" s="225"/>
      <c r="G17" s="56"/>
      <c r="H17" s="227"/>
      <c r="I17" s="56"/>
      <c r="J17" s="225"/>
      <c r="K17" s="55"/>
    </row>
    <row r="18" spans="1:11" x14ac:dyDescent="0.2">
      <c r="A18" s="41" t="s">
        <v>64</v>
      </c>
      <c r="B18" s="41"/>
      <c r="C18" s="41"/>
      <c r="D18" s="232">
        <v>0</v>
      </c>
      <c r="E18" s="55" t="s">
        <v>144</v>
      </c>
      <c r="F18" s="52"/>
      <c r="G18" s="56"/>
      <c r="H18" s="49"/>
      <c r="I18" s="56"/>
      <c r="J18" s="49"/>
      <c r="K18" s="55"/>
    </row>
    <row r="19" spans="1:11" x14ac:dyDescent="0.2">
      <c r="A19" s="41"/>
      <c r="B19" s="41"/>
      <c r="C19" s="41"/>
      <c r="D19" s="43"/>
      <c r="E19" s="55"/>
      <c r="F19" s="52"/>
      <c r="G19" s="56"/>
      <c r="H19" s="49"/>
      <c r="I19" s="56"/>
      <c r="J19" s="49"/>
      <c r="K19" s="55"/>
    </row>
    <row r="20" spans="1:11" x14ac:dyDescent="0.2">
      <c r="A20" s="41" t="s">
        <v>65</v>
      </c>
      <c r="B20" s="41"/>
      <c r="C20" s="41"/>
      <c r="D20" s="233">
        <f>Data!D2</f>
        <v>0.14380000000000001</v>
      </c>
      <c r="E20" s="55">
        <v>44</v>
      </c>
      <c r="F20" s="224">
        <f>IF('Page 5'!I8="P",ROUNDDOWN('Page 5'!H12*D20,2),ROUNDDOWN('Page 4'!H58*D20,2))</f>
        <v>0</v>
      </c>
      <c r="G20" s="55">
        <v>48</v>
      </c>
      <c r="H20" s="226"/>
      <c r="I20" s="55">
        <v>52</v>
      </c>
      <c r="J20" s="228">
        <f>F20-H20</f>
        <v>0</v>
      </c>
      <c r="K20" s="55">
        <v>56</v>
      </c>
    </row>
    <row r="21" spans="1:11" x14ac:dyDescent="0.2">
      <c r="A21" s="41" t="s">
        <v>66</v>
      </c>
      <c r="B21" s="41"/>
      <c r="C21" s="41"/>
      <c r="D21" s="223"/>
      <c r="E21" s="44"/>
      <c r="F21" s="234"/>
      <c r="G21" s="57"/>
      <c r="H21" s="227"/>
      <c r="I21" s="57"/>
      <c r="J21" s="225"/>
      <c r="K21" s="55"/>
    </row>
    <row r="22" spans="1:11" x14ac:dyDescent="0.2">
      <c r="A22" s="41"/>
      <c r="B22" s="41"/>
      <c r="C22" s="41"/>
      <c r="D22" s="41"/>
      <c r="E22" s="44"/>
      <c r="F22" s="51"/>
      <c r="G22" s="48"/>
      <c r="H22" s="54"/>
      <c r="I22" s="54"/>
      <c r="J22" s="54"/>
      <c r="K22" s="55"/>
    </row>
    <row r="23" spans="1:11" x14ac:dyDescent="0.2">
      <c r="A23" s="41" t="s">
        <v>67</v>
      </c>
      <c r="B23" s="41"/>
      <c r="C23" s="41"/>
      <c r="D23" s="41"/>
      <c r="E23" s="44"/>
      <c r="F23" s="51"/>
      <c r="G23" s="48"/>
      <c r="H23" s="51"/>
      <c r="I23" s="54"/>
      <c r="J23" s="228">
        <f>J10+J13+J16+J20</f>
        <v>0</v>
      </c>
      <c r="K23" s="55">
        <v>57</v>
      </c>
    </row>
    <row r="24" spans="1:11" x14ac:dyDescent="0.2">
      <c r="A24" s="41"/>
      <c r="B24" s="41"/>
      <c r="C24" s="41"/>
      <c r="D24" s="41"/>
      <c r="E24" s="44"/>
      <c r="F24" s="51"/>
      <c r="G24" s="48"/>
      <c r="H24" s="54"/>
      <c r="I24" s="54"/>
      <c r="J24" s="225"/>
      <c r="K24" s="55"/>
    </row>
    <row r="26" spans="1:11" x14ac:dyDescent="0.2">
      <c r="A26" s="29" t="s">
        <v>155</v>
      </c>
    </row>
    <row r="27" spans="1:11" ht="22.5" customHeight="1" x14ac:dyDescent="0.2">
      <c r="A27" s="116" t="s">
        <v>283</v>
      </c>
      <c r="B27" s="105"/>
      <c r="C27" s="105"/>
      <c r="D27" s="105"/>
      <c r="E27" s="105"/>
      <c r="F27" s="105"/>
      <c r="G27" s="105"/>
      <c r="H27" s="105"/>
      <c r="I27" s="105"/>
      <c r="J27" s="105"/>
      <c r="K27" s="105"/>
    </row>
    <row r="29" spans="1:11" x14ac:dyDescent="0.2">
      <c r="A29" s="39" t="s">
        <v>156</v>
      </c>
    </row>
    <row r="30" spans="1:11" x14ac:dyDescent="0.2">
      <c r="A30" s="39" t="s">
        <v>157</v>
      </c>
    </row>
    <row r="33" spans="1:11" ht="12.75" x14ac:dyDescent="0.2">
      <c r="A33" s="103" t="s">
        <v>95</v>
      </c>
    </row>
    <row r="35" spans="1:11" ht="11.25" customHeight="1" x14ac:dyDescent="0.2">
      <c r="A35" s="40"/>
      <c r="B35" s="42"/>
      <c r="C35" s="41"/>
      <c r="D35" s="47"/>
      <c r="E35" s="44"/>
      <c r="F35" s="50"/>
      <c r="G35" s="50"/>
      <c r="H35" s="50" t="s">
        <v>55</v>
      </c>
      <c r="I35" s="50"/>
      <c r="J35" s="107" t="s">
        <v>174</v>
      </c>
      <c r="K35" s="107"/>
    </row>
    <row r="36" spans="1:11" x14ac:dyDescent="0.2">
      <c r="A36" s="40"/>
      <c r="B36" s="42"/>
      <c r="C36" s="41"/>
      <c r="D36" s="44" t="s">
        <v>56</v>
      </c>
      <c r="E36" s="44"/>
      <c r="F36" s="50" t="s">
        <v>57</v>
      </c>
      <c r="G36" s="50"/>
      <c r="H36" s="50" t="s">
        <v>58</v>
      </c>
      <c r="I36" s="50"/>
      <c r="J36" s="107" t="s">
        <v>176</v>
      </c>
      <c r="K36" s="107" t="s">
        <v>177</v>
      </c>
    </row>
    <row r="37" spans="1:11" x14ac:dyDescent="0.2">
      <c r="A37" s="41"/>
      <c r="B37" s="41"/>
      <c r="C37" s="41"/>
      <c r="D37" s="41"/>
      <c r="E37" s="44"/>
      <c r="F37" s="44"/>
      <c r="G37" s="50"/>
      <c r="H37" s="41"/>
      <c r="I37" s="41"/>
      <c r="J37" s="47"/>
      <c r="K37" s="59"/>
    </row>
    <row r="38" spans="1:11" x14ac:dyDescent="0.2">
      <c r="A38" s="41" t="s">
        <v>59</v>
      </c>
      <c r="B38" s="41"/>
      <c r="C38" s="41"/>
      <c r="D38" s="222">
        <f>IF('Page 4'!I26="P",'Page 6'!D10,'Page 5'!K36)</f>
        <v>0</v>
      </c>
      <c r="E38" s="55">
        <v>58</v>
      </c>
      <c r="F38" s="224">
        <f>IF('Page 5'!I8="P",ROUNDDOWN('Page 5'!K12*D38,2),ROUNDDOWN('Page 4'!K58*D38,2))</f>
        <v>0</v>
      </c>
      <c r="G38" s="55">
        <v>62</v>
      </c>
      <c r="H38" s="226"/>
      <c r="I38" s="55">
        <v>66</v>
      </c>
      <c r="J38" s="228">
        <f>F38-H38</f>
        <v>0</v>
      </c>
      <c r="K38" s="55">
        <v>70</v>
      </c>
    </row>
    <row r="39" spans="1:11" x14ac:dyDescent="0.2">
      <c r="A39" s="41" t="s">
        <v>60</v>
      </c>
      <c r="B39" s="41"/>
      <c r="C39" s="41"/>
      <c r="D39" s="223"/>
      <c r="E39" s="55"/>
      <c r="F39" s="225"/>
      <c r="G39" s="56"/>
      <c r="H39" s="227"/>
      <c r="I39" s="56"/>
      <c r="J39" s="225"/>
      <c r="K39" s="55"/>
    </row>
    <row r="40" spans="1:11" x14ac:dyDescent="0.2">
      <c r="A40" s="41"/>
      <c r="B40" s="41"/>
      <c r="C40" s="41"/>
      <c r="D40" s="53"/>
      <c r="E40" s="55"/>
      <c r="F40" s="52"/>
      <c r="G40" s="56"/>
      <c r="H40" s="49"/>
      <c r="I40" s="56"/>
      <c r="J40" s="49"/>
      <c r="K40" s="55"/>
    </row>
    <row r="41" spans="1:11" x14ac:dyDescent="0.2">
      <c r="A41" s="41" t="s">
        <v>61</v>
      </c>
      <c r="B41" s="41"/>
      <c r="C41" s="41"/>
      <c r="D41" s="229">
        <f>D13</f>
        <v>0</v>
      </c>
      <c r="E41" s="55">
        <v>59</v>
      </c>
      <c r="F41" s="224">
        <f>IF('Page 5'!I8="P",ROUNDDOWN('Page 5'!K12*D41,2),ROUNDDOWN('Page 4'!K58*D41,2))</f>
        <v>0</v>
      </c>
      <c r="G41" s="55">
        <v>63</v>
      </c>
      <c r="H41" s="226"/>
      <c r="I41" s="55">
        <v>67</v>
      </c>
      <c r="J41" s="228">
        <f>F41-H41</f>
        <v>0</v>
      </c>
      <c r="K41" s="55">
        <v>71</v>
      </c>
    </row>
    <row r="42" spans="1:11" x14ac:dyDescent="0.2">
      <c r="A42" s="41" t="s">
        <v>60</v>
      </c>
      <c r="B42" s="41"/>
      <c r="C42" s="41"/>
      <c r="D42" s="230"/>
      <c r="E42" s="55"/>
      <c r="F42" s="234"/>
      <c r="G42" s="56"/>
      <c r="H42" s="227"/>
      <c r="I42" s="56"/>
      <c r="J42" s="225"/>
      <c r="K42" s="55"/>
    </row>
    <row r="43" spans="1:11" x14ac:dyDescent="0.2">
      <c r="A43" s="41"/>
      <c r="B43" s="41"/>
      <c r="C43" s="41"/>
      <c r="D43" s="43"/>
      <c r="E43" s="55"/>
      <c r="F43" s="52"/>
      <c r="G43" s="56"/>
      <c r="H43" s="49"/>
      <c r="I43" s="56"/>
      <c r="J43" s="49"/>
      <c r="K43" s="55"/>
    </row>
    <row r="44" spans="1:11" x14ac:dyDescent="0.2">
      <c r="A44" s="41" t="s">
        <v>62</v>
      </c>
      <c r="B44" s="41"/>
      <c r="C44" s="41"/>
      <c r="D44" s="231">
        <v>0</v>
      </c>
      <c r="E44" s="55" t="s">
        <v>145</v>
      </c>
      <c r="F44" s="228">
        <f>ROUNDDOWN('Page 4'!K58*D44+D45+D46,2)</f>
        <v>0</v>
      </c>
      <c r="G44" s="55">
        <v>64</v>
      </c>
      <c r="H44" s="226"/>
      <c r="I44" s="55">
        <v>68</v>
      </c>
      <c r="J44" s="228">
        <f>F44-H44</f>
        <v>0</v>
      </c>
      <c r="K44" s="55">
        <v>72</v>
      </c>
    </row>
    <row r="45" spans="1:11" x14ac:dyDescent="0.2">
      <c r="A45" s="41" t="s">
        <v>63</v>
      </c>
      <c r="B45" s="41"/>
      <c r="C45" s="41"/>
      <c r="D45" s="232">
        <v>0</v>
      </c>
      <c r="E45" s="55" t="s">
        <v>146</v>
      </c>
      <c r="F45" s="225"/>
      <c r="G45" s="56"/>
      <c r="H45" s="227"/>
      <c r="I45" s="56"/>
      <c r="J45" s="225"/>
      <c r="K45" s="55"/>
    </row>
    <row r="46" spans="1:11" x14ac:dyDescent="0.2">
      <c r="A46" s="41" t="s">
        <v>64</v>
      </c>
      <c r="B46" s="41"/>
      <c r="C46" s="41"/>
      <c r="D46" s="232">
        <v>0</v>
      </c>
      <c r="E46" s="55" t="s">
        <v>147</v>
      </c>
      <c r="F46" s="52"/>
      <c r="G46" s="56"/>
      <c r="H46" s="49"/>
      <c r="I46" s="56"/>
      <c r="J46" s="49"/>
      <c r="K46" s="55"/>
    </row>
    <row r="47" spans="1:11" x14ac:dyDescent="0.2">
      <c r="A47" s="41" t="s">
        <v>98</v>
      </c>
      <c r="B47" s="41"/>
      <c r="C47" s="41"/>
      <c r="D47" s="232">
        <v>0</v>
      </c>
      <c r="E47" s="55" t="s">
        <v>148</v>
      </c>
      <c r="F47" s="52"/>
      <c r="G47" s="56"/>
      <c r="H47" s="49"/>
      <c r="I47" s="56"/>
      <c r="J47" s="49"/>
      <c r="K47" s="55"/>
    </row>
    <row r="48" spans="1:11" x14ac:dyDescent="0.2">
      <c r="A48" s="41"/>
      <c r="B48" s="41"/>
      <c r="C48" s="41"/>
      <c r="D48" s="43"/>
      <c r="E48" s="55"/>
      <c r="F48" s="52"/>
      <c r="G48" s="56"/>
      <c r="H48" s="49"/>
      <c r="I48" s="56"/>
      <c r="J48" s="49"/>
      <c r="K48" s="55"/>
    </row>
    <row r="49" spans="1:11" x14ac:dyDescent="0.2">
      <c r="A49" s="41" t="s">
        <v>65</v>
      </c>
      <c r="B49" s="41"/>
      <c r="C49" s="41"/>
      <c r="D49" s="233" t="s">
        <v>305</v>
      </c>
      <c r="E49" s="55">
        <v>61</v>
      </c>
      <c r="F49" s="228" t="e">
        <f>IF('Page 5'!I8="P",ROUNDDOWN('Page 5'!K12*D49,2),ROUNDDOWN('Page 4'!K58*D49,2))</f>
        <v>#VALUE!</v>
      </c>
      <c r="G49" s="55">
        <v>65</v>
      </c>
      <c r="H49" s="226"/>
      <c r="I49" s="55">
        <v>69</v>
      </c>
      <c r="J49" s="228" t="e">
        <f>F49-H49</f>
        <v>#VALUE!</v>
      </c>
      <c r="K49" s="55">
        <v>73</v>
      </c>
    </row>
    <row r="50" spans="1:11" x14ac:dyDescent="0.2">
      <c r="A50" s="41" t="s">
        <v>66</v>
      </c>
      <c r="B50" s="41"/>
      <c r="C50" s="41"/>
      <c r="D50" s="223"/>
      <c r="E50" s="44"/>
      <c r="F50" s="225"/>
      <c r="G50" s="57"/>
      <c r="H50" s="227"/>
      <c r="I50" s="57"/>
      <c r="J50" s="225"/>
      <c r="K50" s="55"/>
    </row>
    <row r="51" spans="1:11" x14ac:dyDescent="0.2">
      <c r="A51" s="41"/>
      <c r="B51" s="41"/>
      <c r="C51" s="41"/>
      <c r="D51" s="41"/>
      <c r="E51" s="44"/>
      <c r="F51" s="51"/>
      <c r="G51" s="48"/>
      <c r="H51" s="54"/>
      <c r="I51" s="54"/>
      <c r="J51" s="54"/>
      <c r="K51" s="55"/>
    </row>
    <row r="52" spans="1:11" x14ac:dyDescent="0.2">
      <c r="A52" s="41" t="s">
        <v>67</v>
      </c>
      <c r="B52" s="41"/>
      <c r="C52" s="41"/>
      <c r="D52" s="41"/>
      <c r="E52" s="44"/>
      <c r="F52" s="51"/>
      <c r="G52" s="48"/>
      <c r="H52" s="51"/>
      <c r="I52" s="54"/>
      <c r="J52" s="228" t="e">
        <f>J38+J41+J44+J49</f>
        <v>#VALUE!</v>
      </c>
      <c r="K52" s="55">
        <v>74</v>
      </c>
    </row>
    <row r="53" spans="1:11" x14ac:dyDescent="0.2">
      <c r="A53" s="41"/>
      <c r="B53" s="41"/>
      <c r="C53" s="41"/>
      <c r="D53" s="41"/>
      <c r="E53" s="44"/>
      <c r="F53" s="51"/>
      <c r="G53" s="48"/>
      <c r="H53" s="54"/>
      <c r="I53" s="54"/>
      <c r="J53" s="225"/>
      <c r="K53" s="55"/>
    </row>
    <row r="55" spans="1:11" x14ac:dyDescent="0.2">
      <c r="A55" s="29" t="s">
        <v>158</v>
      </c>
    </row>
    <row r="56" spans="1:11" ht="22.5" customHeight="1" x14ac:dyDescent="0.2">
      <c r="A56" s="116" t="s">
        <v>284</v>
      </c>
      <c r="B56" s="105"/>
      <c r="C56" s="105"/>
      <c r="D56" s="105"/>
      <c r="E56" s="105"/>
      <c r="F56" s="105"/>
      <c r="G56" s="105"/>
      <c r="H56" s="105"/>
      <c r="I56" s="105"/>
      <c r="J56" s="105"/>
      <c r="K56" s="105"/>
    </row>
    <row r="58" spans="1:11" x14ac:dyDescent="0.2">
      <c r="A58" s="39" t="s">
        <v>159</v>
      </c>
    </row>
    <row r="59" spans="1:11" x14ac:dyDescent="0.2">
      <c r="A59" s="39" t="s">
        <v>157</v>
      </c>
    </row>
  </sheetData>
  <sheetProtection sheet="1" objects="1" scenarios="1" formatCells="0"/>
  <mergeCells count="32">
    <mergeCell ref="F10:F11"/>
    <mergeCell ref="F13:F14"/>
    <mergeCell ref="F16:F17"/>
    <mergeCell ref="J16:J17"/>
    <mergeCell ref="H38:H39"/>
    <mergeCell ref="H10:H11"/>
    <mergeCell ref="H13:H14"/>
    <mergeCell ref="J10:J11"/>
    <mergeCell ref="J13:J14"/>
    <mergeCell ref="J49:J50"/>
    <mergeCell ref="H16:H17"/>
    <mergeCell ref="H20:H21"/>
    <mergeCell ref="D38:D39"/>
    <mergeCell ref="F20:F21"/>
    <mergeCell ref="J20:J21"/>
    <mergeCell ref="J23:J24"/>
    <mergeCell ref="D10:D11"/>
    <mergeCell ref="D13:D14"/>
    <mergeCell ref="D20:D21"/>
    <mergeCell ref="J52:J53"/>
    <mergeCell ref="F38:F39"/>
    <mergeCell ref="J38:J39"/>
    <mergeCell ref="D41:D42"/>
    <mergeCell ref="F41:F42"/>
    <mergeCell ref="J41:J42"/>
    <mergeCell ref="F44:F45"/>
    <mergeCell ref="J44:J45"/>
    <mergeCell ref="H41:H42"/>
    <mergeCell ref="H44:H45"/>
    <mergeCell ref="H49:H50"/>
    <mergeCell ref="D49:D50"/>
    <mergeCell ref="F49:F50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1"/>
  <sheetViews>
    <sheetView view="pageLayout" zoomScaleNormal="100" workbookViewId="0"/>
  </sheetViews>
  <sheetFormatPr defaultColWidth="6.85546875" defaultRowHeight="11.25" x14ac:dyDescent="0.2"/>
  <cols>
    <col min="1" max="6" width="6.85546875" style="39"/>
    <col min="7" max="7" width="2.7109375" style="39" customWidth="1"/>
    <col min="8" max="8" width="15" style="39" customWidth="1"/>
    <col min="9" max="9" width="5.42578125" style="25" customWidth="1"/>
    <col min="10" max="10" width="4.140625" style="39" customWidth="1"/>
    <col min="11" max="11" width="15" style="39" customWidth="1"/>
    <col min="12" max="12" width="5.42578125" style="25" customWidth="1"/>
    <col min="13" max="16384" width="6.85546875" style="39"/>
  </cols>
  <sheetData>
    <row r="1" spans="1:12" ht="22.5" customHeight="1" x14ac:dyDescent="0.2"/>
    <row r="2" spans="1:12" x14ac:dyDescent="0.2">
      <c r="A2" s="8" t="s">
        <v>285</v>
      </c>
    </row>
    <row r="4" spans="1:12" ht="22.5" customHeight="1" x14ac:dyDescent="0.2">
      <c r="A4" s="39" t="s">
        <v>286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 x14ac:dyDescent="0.2">
      <c r="A5" s="39" t="s">
        <v>181</v>
      </c>
    </row>
    <row r="6" spans="1:12" x14ac:dyDescent="0.2">
      <c r="A6" s="39" t="s">
        <v>22</v>
      </c>
      <c r="H6" s="235">
        <f>' Page 2'!H6</f>
        <v>0</v>
      </c>
      <c r="I6" s="25">
        <v>75</v>
      </c>
      <c r="K6" s="235">
        <f>H6</f>
        <v>0</v>
      </c>
      <c r="L6" s="25" t="s">
        <v>149</v>
      </c>
    </row>
    <row r="7" spans="1:12" x14ac:dyDescent="0.2">
      <c r="H7" s="236"/>
      <c r="K7" s="236"/>
    </row>
    <row r="9" spans="1:12" x14ac:dyDescent="0.2">
      <c r="H9" s="24" t="s">
        <v>287</v>
      </c>
      <c r="K9" s="24" t="s">
        <v>68</v>
      </c>
    </row>
    <row r="11" spans="1:12" ht="11.25" customHeight="1" x14ac:dyDescent="0.2">
      <c r="A11" s="114" t="s">
        <v>178</v>
      </c>
      <c r="B11" s="140"/>
      <c r="C11" s="140"/>
      <c r="D11" s="140"/>
      <c r="E11" s="140"/>
      <c r="F11" s="140"/>
      <c r="G11" s="32"/>
      <c r="H11" s="237"/>
      <c r="I11" s="25">
        <v>76</v>
      </c>
      <c r="K11" s="239" t="e">
        <f>' Page 2'!H20</f>
        <v>#DIV/0!</v>
      </c>
      <c r="L11" s="25" t="s">
        <v>150</v>
      </c>
    </row>
    <row r="12" spans="1:12" x14ac:dyDescent="0.2">
      <c r="A12" s="114" t="s">
        <v>288</v>
      </c>
      <c r="B12" s="140"/>
      <c r="C12" s="140"/>
      <c r="D12" s="140"/>
      <c r="E12" s="140"/>
      <c r="F12" s="140"/>
      <c r="G12" s="32"/>
      <c r="H12" s="238"/>
      <c r="K12" s="240"/>
    </row>
    <row r="13" spans="1:12" x14ac:dyDescent="0.2">
      <c r="A13" s="140"/>
      <c r="B13" s="140"/>
      <c r="C13" s="140"/>
      <c r="D13" s="140"/>
      <c r="E13" s="140"/>
      <c r="F13" s="140"/>
    </row>
    <row r="15" spans="1:12" x14ac:dyDescent="0.2">
      <c r="A15" s="8" t="s">
        <v>30</v>
      </c>
    </row>
    <row r="17" spans="1:12" ht="11.25" customHeight="1" x14ac:dyDescent="0.2">
      <c r="A17" s="114" t="s">
        <v>289</v>
      </c>
      <c r="B17" s="114"/>
      <c r="C17" s="114"/>
      <c r="D17" s="114"/>
      <c r="E17" s="114"/>
      <c r="F17" s="114"/>
      <c r="G17" s="28"/>
      <c r="H17" s="177"/>
      <c r="I17" s="25">
        <v>77</v>
      </c>
      <c r="K17" s="177"/>
      <c r="L17" s="25" t="s">
        <v>151</v>
      </c>
    </row>
    <row r="18" spans="1:12" x14ac:dyDescent="0.2">
      <c r="A18" s="114" t="s">
        <v>290</v>
      </c>
      <c r="B18" s="114"/>
      <c r="C18" s="114"/>
      <c r="D18" s="114"/>
      <c r="E18" s="114"/>
      <c r="F18" s="114"/>
      <c r="G18" s="28"/>
      <c r="H18" s="178"/>
      <c r="K18" s="178"/>
    </row>
    <row r="19" spans="1:12" x14ac:dyDescent="0.2">
      <c r="A19" s="30"/>
      <c r="B19" s="31"/>
      <c r="C19" s="31"/>
      <c r="D19" s="31"/>
      <c r="E19" s="31"/>
      <c r="F19" s="31"/>
      <c r="G19" s="26"/>
      <c r="H19" s="26"/>
    </row>
    <row r="20" spans="1:12" x14ac:dyDescent="0.2">
      <c r="A20" s="31"/>
      <c r="B20" s="31"/>
      <c r="C20" s="31"/>
      <c r="D20" s="31"/>
      <c r="E20" s="31"/>
      <c r="F20" s="31"/>
      <c r="G20" s="26"/>
      <c r="H20" s="26"/>
    </row>
    <row r="21" spans="1:12" ht="11.25" customHeight="1" x14ac:dyDescent="0.2">
      <c r="A21" s="30" t="s">
        <v>160</v>
      </c>
      <c r="B21" s="30"/>
      <c r="C21" s="30"/>
      <c r="D21" s="30"/>
      <c r="E21" s="30"/>
      <c r="F21" s="30"/>
      <c r="G21" s="28"/>
      <c r="H21" s="179">
        <f>H17*H11</f>
        <v>0</v>
      </c>
      <c r="I21" s="25">
        <v>78</v>
      </c>
      <c r="K21" s="179" t="e">
        <f>K17*K11</f>
        <v>#DIV/0!</v>
      </c>
      <c r="L21" s="25" t="s">
        <v>152</v>
      </c>
    </row>
    <row r="22" spans="1:12" x14ac:dyDescent="0.2">
      <c r="A22" s="30"/>
      <c r="B22" s="30"/>
      <c r="C22" s="30"/>
      <c r="D22" s="30"/>
      <c r="E22" s="30"/>
      <c r="F22" s="30"/>
      <c r="G22" s="28"/>
      <c r="H22" s="180"/>
      <c r="K22" s="180"/>
    </row>
    <row r="23" spans="1:12" x14ac:dyDescent="0.2">
      <c r="A23" s="30"/>
      <c r="B23" s="30"/>
      <c r="C23" s="30"/>
      <c r="D23" s="30"/>
      <c r="E23" s="30"/>
      <c r="F23" s="30"/>
      <c r="G23" s="26"/>
      <c r="H23" s="26"/>
    </row>
    <row r="24" spans="1:12" x14ac:dyDescent="0.2">
      <c r="G24" s="26"/>
      <c r="H24" s="26"/>
    </row>
    <row r="25" spans="1:12" x14ac:dyDescent="0.2">
      <c r="A25" s="28" t="s">
        <v>291</v>
      </c>
      <c r="B25" s="28"/>
      <c r="C25" s="28"/>
      <c r="D25" s="28"/>
      <c r="E25" s="28"/>
      <c r="F25" s="28"/>
      <c r="G25" s="28"/>
      <c r="H25" s="28"/>
      <c r="I25" s="27"/>
      <c r="J25" s="183" t="e">
        <f>K21-H21</f>
        <v>#DIV/0!</v>
      </c>
      <c r="K25" s="186"/>
      <c r="L25" s="27">
        <v>79</v>
      </c>
    </row>
    <row r="26" spans="1:12" x14ac:dyDescent="0.2">
      <c r="A26" s="28"/>
      <c r="B26" s="28"/>
      <c r="C26" s="28"/>
      <c r="D26" s="28"/>
      <c r="E26" s="28"/>
      <c r="F26" s="28"/>
      <c r="G26" s="28"/>
      <c r="H26" s="28"/>
      <c r="I26" s="27"/>
      <c r="J26" s="187"/>
      <c r="K26" s="188"/>
      <c r="L26" s="27"/>
    </row>
    <row r="27" spans="1:12" x14ac:dyDescent="0.2">
      <c r="A27" s="28"/>
      <c r="B27" s="28"/>
      <c r="C27" s="28"/>
      <c r="D27" s="28"/>
      <c r="E27" s="28"/>
      <c r="F27" s="28"/>
      <c r="G27" s="28"/>
      <c r="H27" s="28"/>
      <c r="I27" s="27"/>
      <c r="J27" s="28"/>
      <c r="K27" s="28"/>
      <c r="L27" s="27"/>
    </row>
    <row r="28" spans="1:12" x14ac:dyDescent="0.2">
      <c r="A28" s="67" t="s">
        <v>69</v>
      </c>
      <c r="B28" s="28"/>
      <c r="C28" s="28"/>
      <c r="D28" s="28"/>
      <c r="E28" s="28"/>
      <c r="F28" s="28"/>
      <c r="G28" s="28"/>
      <c r="H28" s="28"/>
      <c r="I28" s="27"/>
      <c r="J28" s="28"/>
      <c r="K28" s="28"/>
      <c r="L28" s="27"/>
    </row>
    <row r="29" spans="1:12" x14ac:dyDescent="0.2">
      <c r="A29" s="28"/>
      <c r="B29" s="28"/>
      <c r="C29" s="28"/>
      <c r="D29" s="28"/>
      <c r="E29" s="28"/>
      <c r="F29" s="28"/>
      <c r="G29" s="28"/>
      <c r="H29" s="28"/>
      <c r="I29" s="27"/>
      <c r="J29" s="28"/>
      <c r="K29" s="28"/>
      <c r="L29" s="27"/>
    </row>
    <row r="30" spans="1:12" ht="11.25" customHeight="1" x14ac:dyDescent="0.2">
      <c r="A30" s="125" t="s">
        <v>179</v>
      </c>
      <c r="B30" s="125"/>
      <c r="C30" s="125"/>
      <c r="D30" s="125"/>
      <c r="E30" s="125"/>
      <c r="F30" s="125"/>
      <c r="G30" s="23"/>
      <c r="H30" s="177"/>
      <c r="I30" s="25">
        <v>80</v>
      </c>
      <c r="K30" s="179">
        <f>' Page 2'!H56</f>
        <v>0</v>
      </c>
      <c r="L30" s="27" t="s">
        <v>153</v>
      </c>
    </row>
    <row r="31" spans="1:12" x14ac:dyDescent="0.2">
      <c r="A31" s="125" t="s">
        <v>292</v>
      </c>
      <c r="B31" s="125"/>
      <c r="C31" s="125"/>
      <c r="D31" s="125"/>
      <c r="E31" s="125"/>
      <c r="F31" s="125"/>
      <c r="G31" s="23"/>
      <c r="H31" s="178"/>
      <c r="K31" s="180"/>
    </row>
    <row r="32" spans="1:12" x14ac:dyDescent="0.2">
      <c r="A32" s="125" t="s">
        <v>180</v>
      </c>
      <c r="B32" s="125"/>
      <c r="C32" s="125"/>
      <c r="D32" s="125"/>
      <c r="E32" s="125"/>
      <c r="F32" s="125"/>
    </row>
    <row r="34" spans="1:12" ht="11.25" customHeight="1" x14ac:dyDescent="0.2">
      <c r="A34" s="114" t="s">
        <v>182</v>
      </c>
      <c r="B34" s="114"/>
      <c r="C34" s="114"/>
      <c r="D34" s="114"/>
      <c r="E34" s="114"/>
      <c r="F34" s="114"/>
      <c r="H34" s="179">
        <f>H30*H11</f>
        <v>0</v>
      </c>
      <c r="I34" s="25">
        <v>81</v>
      </c>
      <c r="K34" s="179" t="e">
        <f>K30*K11</f>
        <v>#DIV/0!</v>
      </c>
      <c r="L34" s="25" t="s">
        <v>154</v>
      </c>
    </row>
    <row r="35" spans="1:12" x14ac:dyDescent="0.2">
      <c r="A35" s="114" t="s">
        <v>183</v>
      </c>
      <c r="B35" s="114"/>
      <c r="C35" s="114"/>
      <c r="D35" s="114"/>
      <c r="E35" s="114"/>
      <c r="F35" s="114"/>
      <c r="H35" s="180"/>
      <c r="K35" s="180"/>
    </row>
    <row r="37" spans="1:12" ht="11.25" customHeight="1" x14ac:dyDescent="0.2">
      <c r="A37" s="114" t="s">
        <v>184</v>
      </c>
      <c r="B37" s="114"/>
      <c r="C37" s="114"/>
      <c r="D37" s="114"/>
      <c r="E37" s="114"/>
      <c r="F37" s="114"/>
      <c r="H37" s="177"/>
      <c r="I37" s="25">
        <v>82</v>
      </c>
      <c r="K37" s="179">
        <f>'Page 3'!H3</f>
        <v>0</v>
      </c>
      <c r="L37" s="25" t="s">
        <v>107</v>
      </c>
    </row>
    <row r="38" spans="1:12" x14ac:dyDescent="0.2">
      <c r="A38" s="114" t="s">
        <v>185</v>
      </c>
      <c r="B38" s="114"/>
      <c r="C38" s="114"/>
      <c r="D38" s="114"/>
      <c r="E38" s="114"/>
      <c r="F38" s="114"/>
      <c r="H38" s="178"/>
      <c r="K38" s="180"/>
    </row>
    <row r="40" spans="1:12" ht="11.25" customHeight="1" x14ac:dyDescent="0.2">
      <c r="A40" s="114" t="s">
        <v>188</v>
      </c>
      <c r="B40" s="114"/>
      <c r="C40" s="114"/>
      <c r="D40" s="114"/>
      <c r="E40" s="114"/>
      <c r="F40" s="114"/>
      <c r="H40" s="179">
        <f>MIN(H34,H37)</f>
        <v>0</v>
      </c>
      <c r="I40" s="25">
        <v>83</v>
      </c>
      <c r="K40" s="179" t="e">
        <f>MIN(K34,K37)</f>
        <v>#DIV/0!</v>
      </c>
      <c r="L40" s="25" t="s">
        <v>108</v>
      </c>
    </row>
    <row r="41" spans="1:12" x14ac:dyDescent="0.2">
      <c r="A41" s="114" t="s">
        <v>189</v>
      </c>
      <c r="B41" s="114"/>
      <c r="C41" s="114"/>
      <c r="D41" s="114"/>
      <c r="E41" s="114"/>
      <c r="F41" s="114"/>
      <c r="H41" s="180"/>
      <c r="K41" s="180"/>
    </row>
    <row r="43" spans="1:12" ht="11.25" customHeight="1" x14ac:dyDescent="0.2">
      <c r="A43" s="114" t="s">
        <v>186</v>
      </c>
      <c r="B43" s="114"/>
      <c r="C43" s="114"/>
      <c r="D43" s="114"/>
      <c r="E43" s="114"/>
      <c r="F43" s="114"/>
      <c r="H43" s="179">
        <f>'Page 3'!H9</f>
        <v>0</v>
      </c>
      <c r="I43" s="25">
        <v>84</v>
      </c>
      <c r="K43" s="179">
        <f>'Page 3'!H9</f>
        <v>0</v>
      </c>
      <c r="L43" s="25" t="s">
        <v>96</v>
      </c>
    </row>
    <row r="44" spans="1:12" x14ac:dyDescent="0.2">
      <c r="A44" s="114" t="s">
        <v>293</v>
      </c>
      <c r="B44" s="114"/>
      <c r="C44" s="114"/>
      <c r="D44" s="114"/>
      <c r="E44" s="114"/>
      <c r="F44" s="114"/>
      <c r="H44" s="180"/>
      <c r="K44" s="180"/>
    </row>
    <row r="46" spans="1:12" ht="11.25" customHeight="1" x14ac:dyDescent="0.2">
      <c r="A46" s="114" t="s">
        <v>187</v>
      </c>
      <c r="B46" s="114"/>
      <c r="C46" s="114"/>
      <c r="D46" s="114"/>
      <c r="E46" s="114"/>
      <c r="F46" s="114"/>
      <c r="H46" s="179">
        <f>MIN(H40,H43)</f>
        <v>0</v>
      </c>
      <c r="I46" s="25">
        <v>85</v>
      </c>
      <c r="K46" s="179" t="e">
        <f>MIN(K40,K43)</f>
        <v>#DIV/0!</v>
      </c>
      <c r="L46" s="25" t="s">
        <v>97</v>
      </c>
    </row>
    <row r="47" spans="1:12" x14ac:dyDescent="0.2">
      <c r="A47" s="114" t="s">
        <v>294</v>
      </c>
      <c r="B47" s="114"/>
      <c r="C47" s="114"/>
      <c r="D47" s="114"/>
      <c r="E47" s="114"/>
      <c r="F47" s="114"/>
      <c r="H47" s="180"/>
      <c r="K47" s="180"/>
    </row>
    <row r="48" spans="1:12" x14ac:dyDescent="0.2">
      <c r="A48" s="114" t="s">
        <v>295</v>
      </c>
      <c r="B48" s="114"/>
      <c r="C48" s="114"/>
      <c r="D48" s="114"/>
      <c r="E48" s="114"/>
      <c r="F48" s="114"/>
    </row>
    <row r="50" spans="1:12" ht="11.25" customHeight="1" x14ac:dyDescent="0.2">
      <c r="A50" s="30" t="s">
        <v>296</v>
      </c>
      <c r="B50" s="30"/>
      <c r="C50" s="30"/>
      <c r="D50" s="30"/>
      <c r="E50" s="30"/>
      <c r="F50" s="30"/>
      <c r="J50" s="183" t="e">
        <f>K46-H46</f>
        <v>#DIV/0!</v>
      </c>
      <c r="K50" s="186"/>
      <c r="L50" s="25">
        <v>86</v>
      </c>
    </row>
    <row r="51" spans="1:12" x14ac:dyDescent="0.2">
      <c r="A51" s="30"/>
      <c r="B51" s="30"/>
      <c r="C51" s="30"/>
      <c r="D51" s="30"/>
      <c r="E51" s="30"/>
      <c r="F51" s="30"/>
      <c r="J51" s="187"/>
      <c r="K51" s="188"/>
    </row>
  </sheetData>
  <sheetProtection sheet="1" objects="1" scenarios="1" formatCells="0"/>
  <mergeCells count="22">
    <mergeCell ref="J50:K51"/>
    <mergeCell ref="H40:H41"/>
    <mergeCell ref="H43:H44"/>
    <mergeCell ref="H46:H47"/>
    <mergeCell ref="K43:K44"/>
    <mergeCell ref="H34:H35"/>
    <mergeCell ref="K34:K35"/>
    <mergeCell ref="K37:K38"/>
    <mergeCell ref="K40:K41"/>
    <mergeCell ref="K46:K47"/>
    <mergeCell ref="H37:H38"/>
    <mergeCell ref="K30:K31"/>
    <mergeCell ref="K11:K12"/>
    <mergeCell ref="K6:K7"/>
    <mergeCell ref="H6:H7"/>
    <mergeCell ref="J25:K26"/>
    <mergeCell ref="H21:H22"/>
    <mergeCell ref="K21:K22"/>
    <mergeCell ref="H11:H12"/>
    <mergeCell ref="H17:H18"/>
    <mergeCell ref="K17:K18"/>
    <mergeCell ref="H30:H31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7"/>
  <sheetViews>
    <sheetView view="pageLayout" zoomScaleNormal="100" workbookViewId="0">
      <selection activeCell="B1" sqref="B1"/>
    </sheetView>
  </sheetViews>
  <sheetFormatPr defaultColWidth="6.85546875" defaultRowHeight="11.25" x14ac:dyDescent="0.2"/>
  <cols>
    <col min="1" max="10" width="6.85546875" style="21"/>
    <col min="11" max="11" width="15" style="21" customWidth="1"/>
    <col min="12" max="12" width="5.42578125" style="33" customWidth="1"/>
    <col min="13" max="16384" width="6.85546875" style="21"/>
  </cols>
  <sheetData>
    <row r="1" spans="1:12" ht="22.5" customHeight="1" x14ac:dyDescent="0.2"/>
    <row r="3" spans="1:12" x14ac:dyDescent="0.2">
      <c r="A3" s="33" t="s">
        <v>80</v>
      </c>
    </row>
    <row r="5" spans="1:12" x14ac:dyDescent="0.2">
      <c r="A5" s="36" t="s">
        <v>111</v>
      </c>
      <c r="B5" s="38"/>
      <c r="C5" s="38"/>
      <c r="D5" s="38"/>
      <c r="E5" s="38"/>
      <c r="F5" s="38"/>
      <c r="G5" s="38"/>
      <c r="H5" s="38"/>
      <c r="I5" s="38"/>
      <c r="J5" s="38"/>
      <c r="K5" s="37"/>
      <c r="L5" s="63">
        <v>87</v>
      </c>
    </row>
    <row r="6" spans="1:12" x14ac:dyDescent="0.2">
      <c r="A6" s="60"/>
      <c r="B6" s="61"/>
      <c r="C6" s="61"/>
      <c r="D6" s="61"/>
      <c r="E6" s="61"/>
      <c r="F6" s="61"/>
      <c r="G6" s="61"/>
      <c r="H6" s="61"/>
      <c r="I6" s="61"/>
      <c r="J6" s="61"/>
      <c r="K6" s="62"/>
    </row>
    <row r="7" spans="1:12" x14ac:dyDescent="0.2">
      <c r="A7" s="100" t="s">
        <v>112</v>
      </c>
      <c r="B7" s="61"/>
      <c r="C7" s="61"/>
      <c r="D7" s="61"/>
      <c r="E7" s="61"/>
      <c r="F7" s="61"/>
      <c r="G7" s="61"/>
      <c r="H7" s="61"/>
      <c r="I7" s="61"/>
      <c r="J7" s="61"/>
      <c r="K7" s="62"/>
    </row>
    <row r="8" spans="1:12" x14ac:dyDescent="0.2">
      <c r="A8" s="100" t="s">
        <v>113</v>
      </c>
      <c r="B8" s="61"/>
      <c r="C8" s="61"/>
      <c r="D8" s="61"/>
      <c r="E8" s="61"/>
      <c r="F8" s="61"/>
      <c r="G8" s="61"/>
      <c r="H8" s="61"/>
      <c r="I8" s="61"/>
      <c r="J8" s="61"/>
      <c r="K8" s="62"/>
    </row>
    <row r="9" spans="1:12" x14ac:dyDescent="0.2">
      <c r="A9" s="101"/>
      <c r="B9" s="61"/>
      <c r="C9" s="61"/>
      <c r="D9" s="61"/>
      <c r="E9" s="61"/>
      <c r="F9" s="61"/>
      <c r="G9" s="61"/>
      <c r="H9" s="61"/>
      <c r="I9" s="61"/>
      <c r="J9" s="61"/>
      <c r="K9" s="62"/>
    </row>
    <row r="10" spans="1:12" x14ac:dyDescent="0.2">
      <c r="A10" s="100" t="s">
        <v>114</v>
      </c>
      <c r="B10" s="61"/>
      <c r="C10" s="61"/>
      <c r="D10" s="61"/>
      <c r="E10" s="61"/>
      <c r="F10" s="61"/>
      <c r="G10" s="61"/>
      <c r="H10" s="61"/>
      <c r="I10" s="61"/>
      <c r="J10" s="61"/>
      <c r="K10" s="62"/>
    </row>
    <row r="11" spans="1:12" x14ac:dyDescent="0.2">
      <c r="A11" s="100" t="s">
        <v>115</v>
      </c>
      <c r="B11" s="61"/>
      <c r="C11" s="61"/>
      <c r="D11" s="61"/>
      <c r="E11" s="61"/>
      <c r="F11" s="61"/>
      <c r="G11" s="61"/>
      <c r="H11" s="61"/>
      <c r="I11" s="61"/>
      <c r="J11" s="61"/>
      <c r="K11" s="62"/>
    </row>
    <row r="12" spans="1:12" x14ac:dyDescent="0.2">
      <c r="A12" s="241"/>
      <c r="B12" s="242"/>
      <c r="C12" s="242"/>
      <c r="D12" s="242"/>
      <c r="E12" s="242"/>
      <c r="F12" s="242"/>
      <c r="G12" s="242"/>
      <c r="H12" s="242"/>
      <c r="I12" s="242"/>
      <c r="J12" s="242"/>
      <c r="K12" s="243"/>
    </row>
    <row r="13" spans="1:12" x14ac:dyDescent="0.2">
      <c r="A13" s="241"/>
      <c r="B13" s="242"/>
      <c r="C13" s="242"/>
      <c r="D13" s="242"/>
      <c r="E13" s="242"/>
      <c r="F13" s="242"/>
      <c r="G13" s="242"/>
      <c r="H13" s="242"/>
      <c r="I13" s="242"/>
      <c r="J13" s="242"/>
      <c r="K13" s="243"/>
    </row>
    <row r="14" spans="1:12" x14ac:dyDescent="0.2">
      <c r="A14" s="241"/>
      <c r="B14" s="242"/>
      <c r="C14" s="242"/>
      <c r="D14" s="242"/>
      <c r="E14" s="242"/>
      <c r="F14" s="242"/>
      <c r="G14" s="242"/>
      <c r="H14" s="242"/>
      <c r="I14" s="242"/>
      <c r="J14" s="242"/>
      <c r="K14" s="243"/>
    </row>
    <row r="15" spans="1:12" x14ac:dyDescent="0.2">
      <c r="A15" s="241"/>
      <c r="B15" s="242"/>
      <c r="C15" s="242"/>
      <c r="D15" s="242"/>
      <c r="E15" s="242"/>
      <c r="F15" s="242"/>
      <c r="G15" s="242"/>
      <c r="H15" s="242"/>
      <c r="I15" s="242"/>
      <c r="J15" s="242"/>
      <c r="K15" s="243"/>
    </row>
    <row r="16" spans="1:12" x14ac:dyDescent="0.2">
      <c r="A16" s="241"/>
      <c r="B16" s="242"/>
      <c r="C16" s="242"/>
      <c r="D16" s="242"/>
      <c r="E16" s="242"/>
      <c r="F16" s="242"/>
      <c r="G16" s="242"/>
      <c r="H16" s="242"/>
      <c r="I16" s="242"/>
      <c r="J16" s="242"/>
      <c r="K16" s="243"/>
    </row>
    <row r="17" spans="1:11" x14ac:dyDescent="0.2">
      <c r="A17" s="241"/>
      <c r="B17" s="242"/>
      <c r="C17" s="242"/>
      <c r="D17" s="242"/>
      <c r="E17" s="242"/>
      <c r="F17" s="242"/>
      <c r="G17" s="242"/>
      <c r="H17" s="242"/>
      <c r="I17" s="242"/>
      <c r="J17" s="242"/>
      <c r="K17" s="243"/>
    </row>
    <row r="18" spans="1:11" x14ac:dyDescent="0.2">
      <c r="A18" s="241"/>
      <c r="B18" s="242"/>
      <c r="C18" s="242"/>
      <c r="D18" s="242"/>
      <c r="E18" s="242"/>
      <c r="F18" s="242"/>
      <c r="G18" s="242"/>
      <c r="H18" s="242"/>
      <c r="I18" s="242"/>
      <c r="J18" s="242"/>
      <c r="K18" s="243"/>
    </row>
    <row r="19" spans="1:11" x14ac:dyDescent="0.2">
      <c r="A19" s="241"/>
      <c r="B19" s="242"/>
      <c r="C19" s="242"/>
      <c r="D19" s="242"/>
      <c r="E19" s="242"/>
      <c r="F19" s="242"/>
      <c r="G19" s="242"/>
      <c r="H19" s="242"/>
      <c r="I19" s="242"/>
      <c r="J19" s="242"/>
      <c r="K19" s="243"/>
    </row>
    <row r="20" spans="1:11" x14ac:dyDescent="0.2">
      <c r="A20" s="241"/>
      <c r="B20" s="242"/>
      <c r="C20" s="242"/>
      <c r="D20" s="242"/>
      <c r="E20" s="242"/>
      <c r="F20" s="242"/>
      <c r="G20" s="242"/>
      <c r="H20" s="242"/>
      <c r="I20" s="242"/>
      <c r="J20" s="242"/>
      <c r="K20" s="243"/>
    </row>
    <row r="21" spans="1:11" x14ac:dyDescent="0.2">
      <c r="A21" s="241"/>
      <c r="B21" s="242"/>
      <c r="C21" s="242"/>
      <c r="D21" s="242"/>
      <c r="E21" s="242"/>
      <c r="F21" s="242"/>
      <c r="G21" s="242"/>
      <c r="H21" s="242"/>
      <c r="I21" s="242"/>
      <c r="J21" s="242"/>
      <c r="K21" s="243"/>
    </row>
    <row r="22" spans="1:11" x14ac:dyDescent="0.2">
      <c r="A22" s="241"/>
      <c r="B22" s="242"/>
      <c r="C22" s="242"/>
      <c r="D22" s="242"/>
      <c r="E22" s="242"/>
      <c r="F22" s="242"/>
      <c r="G22" s="242"/>
      <c r="H22" s="242"/>
      <c r="I22" s="242"/>
      <c r="J22" s="242"/>
      <c r="K22" s="243"/>
    </row>
    <row r="23" spans="1:11" x14ac:dyDescent="0.2">
      <c r="A23" s="241"/>
      <c r="B23" s="242"/>
      <c r="C23" s="242"/>
      <c r="D23" s="242"/>
      <c r="E23" s="242"/>
      <c r="F23" s="242"/>
      <c r="G23" s="242"/>
      <c r="H23" s="242"/>
      <c r="I23" s="242"/>
      <c r="J23" s="242"/>
      <c r="K23" s="243"/>
    </row>
    <row r="24" spans="1:11" x14ac:dyDescent="0.2">
      <c r="A24" s="241"/>
      <c r="B24" s="242"/>
      <c r="C24" s="242"/>
      <c r="D24" s="242"/>
      <c r="E24" s="242"/>
      <c r="F24" s="242"/>
      <c r="G24" s="242"/>
      <c r="H24" s="242"/>
      <c r="I24" s="242"/>
      <c r="J24" s="242"/>
      <c r="K24" s="243"/>
    </row>
    <row r="25" spans="1:11" x14ac:dyDescent="0.2">
      <c r="A25" s="241"/>
      <c r="B25" s="242"/>
      <c r="C25" s="242"/>
      <c r="D25" s="242"/>
      <c r="E25" s="242"/>
      <c r="F25" s="242"/>
      <c r="G25" s="242"/>
      <c r="H25" s="242"/>
      <c r="I25" s="242"/>
      <c r="J25" s="242"/>
      <c r="K25" s="243"/>
    </row>
    <row r="26" spans="1:11" x14ac:dyDescent="0.2">
      <c r="A26" s="241"/>
      <c r="B26" s="242"/>
      <c r="C26" s="242"/>
      <c r="D26" s="242"/>
      <c r="E26" s="242"/>
      <c r="F26" s="242"/>
      <c r="G26" s="242"/>
      <c r="H26" s="242"/>
      <c r="I26" s="242"/>
      <c r="J26" s="242"/>
      <c r="K26" s="243"/>
    </row>
    <row r="27" spans="1:11" x14ac:dyDescent="0.2">
      <c r="A27" s="241"/>
      <c r="B27" s="242"/>
      <c r="C27" s="242"/>
      <c r="D27" s="242"/>
      <c r="E27" s="242"/>
      <c r="F27" s="242"/>
      <c r="G27" s="242"/>
      <c r="H27" s="242"/>
      <c r="I27" s="242"/>
      <c r="J27" s="242"/>
      <c r="K27" s="243"/>
    </row>
    <row r="28" spans="1:11" x14ac:dyDescent="0.2">
      <c r="A28" s="241"/>
      <c r="B28" s="242"/>
      <c r="C28" s="242"/>
      <c r="D28" s="242"/>
      <c r="E28" s="242"/>
      <c r="F28" s="242"/>
      <c r="G28" s="242"/>
      <c r="H28" s="242"/>
      <c r="I28" s="242"/>
      <c r="J28" s="242"/>
      <c r="K28" s="243"/>
    </row>
    <row r="29" spans="1:11" x14ac:dyDescent="0.2">
      <c r="A29" s="241"/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11" x14ac:dyDescent="0.2">
      <c r="A30" s="241"/>
      <c r="B30" s="242"/>
      <c r="C30" s="242"/>
      <c r="D30" s="242"/>
      <c r="E30" s="242"/>
      <c r="F30" s="242"/>
      <c r="G30" s="242"/>
      <c r="H30" s="242"/>
      <c r="I30" s="242"/>
      <c r="J30" s="242"/>
      <c r="K30" s="243"/>
    </row>
    <row r="31" spans="1:11" x14ac:dyDescent="0.2">
      <c r="A31" s="241"/>
      <c r="B31" s="242"/>
      <c r="C31" s="242"/>
      <c r="D31" s="242"/>
      <c r="E31" s="242"/>
      <c r="F31" s="242"/>
      <c r="G31" s="242"/>
      <c r="H31" s="242"/>
      <c r="I31" s="242"/>
      <c r="J31" s="242"/>
      <c r="K31" s="243"/>
    </row>
    <row r="32" spans="1:11" x14ac:dyDescent="0.2">
      <c r="A32" s="241"/>
      <c r="B32" s="242"/>
      <c r="C32" s="242"/>
      <c r="D32" s="242"/>
      <c r="E32" s="242"/>
      <c r="F32" s="242"/>
      <c r="G32" s="242"/>
      <c r="H32" s="242"/>
      <c r="I32" s="242"/>
      <c r="J32" s="242"/>
      <c r="K32" s="243"/>
    </row>
    <row r="33" spans="1:12" x14ac:dyDescent="0.2">
      <c r="A33" s="241"/>
      <c r="B33" s="242"/>
      <c r="C33" s="242"/>
      <c r="D33" s="242"/>
      <c r="E33" s="242"/>
      <c r="F33" s="242"/>
      <c r="G33" s="242"/>
      <c r="H33" s="242"/>
      <c r="I33" s="242"/>
      <c r="J33" s="242"/>
      <c r="K33" s="243"/>
    </row>
    <row r="34" spans="1:12" x14ac:dyDescent="0.2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43"/>
    </row>
    <row r="35" spans="1:12" x14ac:dyDescent="0.2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43"/>
    </row>
    <row r="36" spans="1:12" x14ac:dyDescent="0.2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43"/>
    </row>
    <row r="37" spans="1:12" x14ac:dyDescent="0.2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43"/>
    </row>
    <row r="38" spans="1:12" x14ac:dyDescent="0.2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43"/>
    </row>
    <row r="39" spans="1:12" x14ac:dyDescent="0.2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43"/>
    </row>
    <row r="40" spans="1:12" x14ac:dyDescent="0.2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43"/>
    </row>
    <row r="41" spans="1:12" x14ac:dyDescent="0.2">
      <c r="A41" s="244"/>
      <c r="B41" s="245"/>
      <c r="C41" s="245"/>
      <c r="D41" s="245"/>
      <c r="E41" s="245"/>
      <c r="F41" s="245"/>
      <c r="G41" s="245"/>
      <c r="H41" s="245"/>
      <c r="I41" s="245"/>
      <c r="J41" s="245"/>
      <c r="K41" s="246"/>
    </row>
    <row r="42" spans="1:12" x14ac:dyDescent="0.2">
      <c r="A42" s="61"/>
      <c r="B42" s="61"/>
      <c r="C42" s="61"/>
      <c r="D42" s="61"/>
      <c r="E42" s="61"/>
      <c r="F42" s="61"/>
      <c r="G42" s="61"/>
      <c r="H42" s="61"/>
      <c r="I42" s="61"/>
      <c r="J42" s="61"/>
      <c r="K42" s="61"/>
    </row>
    <row r="43" spans="1:12" x14ac:dyDescent="0.2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61"/>
    </row>
    <row r="44" spans="1:12" x14ac:dyDescent="0.2">
      <c r="A44" s="102" t="s">
        <v>116</v>
      </c>
      <c r="B44" s="102"/>
      <c r="C44" s="102"/>
      <c r="D44" s="102"/>
      <c r="E44" s="102"/>
      <c r="F44" s="102"/>
      <c r="G44" s="102"/>
      <c r="H44" s="102"/>
      <c r="I44" s="102"/>
      <c r="J44" s="102"/>
      <c r="K44" s="102"/>
      <c r="L44" s="25"/>
    </row>
    <row r="45" spans="1:12" x14ac:dyDescent="0.2">
      <c r="A45" s="102"/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25"/>
    </row>
    <row r="46" spans="1:12" x14ac:dyDescent="0.2">
      <c r="A46" s="102" t="s">
        <v>117</v>
      </c>
      <c r="B46" s="102"/>
      <c r="C46" s="102"/>
      <c r="D46" s="102"/>
      <c r="E46" s="102"/>
      <c r="F46" s="247"/>
      <c r="G46" s="248"/>
      <c r="H46" s="248"/>
      <c r="I46" s="248"/>
      <c r="J46" s="248"/>
      <c r="K46" s="249"/>
      <c r="L46" s="25">
        <v>88</v>
      </c>
    </row>
    <row r="47" spans="1:12" x14ac:dyDescent="0.2">
      <c r="A47" s="102"/>
      <c r="B47" s="102"/>
      <c r="C47" s="102"/>
      <c r="D47" s="102"/>
      <c r="E47" s="102"/>
      <c r="F47" s="250"/>
      <c r="G47" s="251"/>
      <c r="H47" s="251"/>
      <c r="I47" s="251"/>
      <c r="J47" s="251"/>
      <c r="K47" s="252"/>
      <c r="L47" s="25"/>
    </row>
    <row r="48" spans="1:12" x14ac:dyDescent="0.2">
      <c r="A48" s="102"/>
      <c r="B48" s="102"/>
      <c r="C48" s="102"/>
      <c r="D48" s="102"/>
      <c r="E48" s="102"/>
      <c r="F48" s="102"/>
      <c r="G48" s="102"/>
      <c r="H48" s="102"/>
      <c r="I48" s="102"/>
      <c r="J48" s="102"/>
      <c r="K48" s="102"/>
      <c r="L48" s="25"/>
    </row>
    <row r="49" spans="1:12" x14ac:dyDescent="0.2">
      <c r="A49" s="102" t="s">
        <v>118</v>
      </c>
      <c r="B49" s="102"/>
      <c r="C49" s="102"/>
      <c r="D49" s="102"/>
      <c r="E49" s="102"/>
      <c r="F49" s="247"/>
      <c r="G49" s="248"/>
      <c r="H49" s="248"/>
      <c r="I49" s="248"/>
      <c r="J49" s="248"/>
      <c r="K49" s="249"/>
      <c r="L49" s="25">
        <v>89</v>
      </c>
    </row>
    <row r="50" spans="1:12" x14ac:dyDescent="0.2">
      <c r="A50" s="102"/>
      <c r="B50" s="102"/>
      <c r="C50" s="102"/>
      <c r="D50" s="102"/>
      <c r="E50" s="102"/>
      <c r="F50" s="253"/>
      <c r="G50" s="254"/>
      <c r="H50" s="254"/>
      <c r="I50" s="254"/>
      <c r="J50" s="254"/>
      <c r="K50" s="255"/>
      <c r="L50" s="25"/>
    </row>
    <row r="51" spans="1:12" x14ac:dyDescent="0.2">
      <c r="A51" s="102"/>
      <c r="B51" s="102"/>
      <c r="C51" s="102"/>
      <c r="D51" s="102"/>
      <c r="E51" s="102"/>
      <c r="F51" s="253"/>
      <c r="G51" s="254"/>
      <c r="H51" s="254"/>
      <c r="I51" s="254"/>
      <c r="J51" s="254"/>
      <c r="K51" s="255"/>
      <c r="L51" s="25"/>
    </row>
    <row r="52" spans="1:12" x14ac:dyDescent="0.2">
      <c r="A52" s="102"/>
      <c r="B52" s="102"/>
      <c r="C52" s="102"/>
      <c r="D52" s="102"/>
      <c r="E52" s="102"/>
      <c r="F52" s="250"/>
      <c r="G52" s="251"/>
      <c r="H52" s="251"/>
      <c r="I52" s="251"/>
      <c r="J52" s="251"/>
      <c r="K52" s="252"/>
      <c r="L52" s="25"/>
    </row>
    <row r="53" spans="1:12" x14ac:dyDescent="0.2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  <c r="L53" s="25"/>
    </row>
    <row r="54" spans="1:12" x14ac:dyDescent="0.2">
      <c r="A54" s="102" t="s">
        <v>119</v>
      </c>
      <c r="B54" s="102"/>
      <c r="C54" s="102"/>
      <c r="D54" s="102"/>
      <c r="E54" s="102"/>
      <c r="F54" s="247"/>
      <c r="G54" s="248"/>
      <c r="H54" s="248"/>
      <c r="I54" s="248"/>
      <c r="J54" s="248"/>
      <c r="K54" s="249"/>
      <c r="L54" s="25">
        <v>90</v>
      </c>
    </row>
    <row r="55" spans="1:12" x14ac:dyDescent="0.2">
      <c r="A55" s="102"/>
      <c r="B55" s="102"/>
      <c r="C55" s="102"/>
      <c r="D55" s="102"/>
      <c r="E55" s="102"/>
      <c r="F55" s="250"/>
      <c r="G55" s="251"/>
      <c r="H55" s="251"/>
      <c r="I55" s="251"/>
      <c r="J55" s="251"/>
      <c r="K55" s="252"/>
      <c r="L55" s="25"/>
    </row>
    <row r="56" spans="1:12" x14ac:dyDescent="0.2">
      <c r="A56" s="102"/>
      <c r="B56" s="102"/>
      <c r="C56" s="102"/>
      <c r="D56" s="102"/>
      <c r="E56" s="102"/>
      <c r="F56" s="102"/>
      <c r="G56" s="102"/>
      <c r="H56" s="102"/>
      <c r="I56" s="102"/>
      <c r="J56" s="102"/>
      <c r="K56" s="102"/>
      <c r="L56" s="25"/>
    </row>
    <row r="57" spans="1:12" x14ac:dyDescent="0.2">
      <c r="A57" s="102" t="s">
        <v>120</v>
      </c>
      <c r="B57" s="102"/>
      <c r="C57" s="102"/>
      <c r="D57" s="102"/>
      <c r="E57" s="102"/>
      <c r="F57" s="256"/>
      <c r="G57" s="248"/>
      <c r="H57" s="248"/>
      <c r="I57" s="248"/>
      <c r="J57" s="248"/>
      <c r="K57" s="249"/>
      <c r="L57" s="25">
        <v>91</v>
      </c>
    </row>
    <row r="58" spans="1:12" x14ac:dyDescent="0.2">
      <c r="A58" s="102"/>
      <c r="B58" s="102"/>
      <c r="C58" s="102"/>
      <c r="D58" s="102"/>
      <c r="E58" s="102"/>
      <c r="F58" s="250"/>
      <c r="G58" s="251"/>
      <c r="H58" s="251"/>
      <c r="I58" s="251"/>
      <c r="J58" s="251"/>
      <c r="K58" s="252"/>
      <c r="L58" s="25"/>
    </row>
    <row r="59" spans="1:12" x14ac:dyDescent="0.2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</row>
    <row r="60" spans="1:12" x14ac:dyDescent="0.2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</row>
    <row r="61" spans="1:12" x14ac:dyDescent="0.2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</row>
    <row r="62" spans="1:12" x14ac:dyDescent="0.2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</row>
    <row r="63" spans="1:12" x14ac:dyDescent="0.2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</row>
    <row r="64" spans="1:12" x14ac:dyDescent="0.2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</row>
    <row r="65" spans="1:11" x14ac:dyDescent="0.2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</row>
    <row r="66" spans="1:11" x14ac:dyDescent="0.2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</row>
    <row r="67" spans="1:11" x14ac:dyDescent="0.2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</row>
  </sheetData>
  <sheetProtection sheet="1" objects="1" scenarios="1" formatCells="0"/>
  <mergeCells count="4">
    <mergeCell ref="F49:K52"/>
    <mergeCell ref="F46:K47"/>
    <mergeCell ref="F54:K55"/>
    <mergeCell ref="F57:K58"/>
  </mergeCells>
  <pageMargins left="0.70866141732283461" right="0.70866141732283461" top="0.74803149606299213" bottom="0.74803149606299213" header="0.31496062992125984" footer="0.31496062992125984"/>
  <pageSetup paperSize="9" orientation="portrait" r:id="rId1"/>
  <headerFooter alignWithMargins="0"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58"/>
  <sheetViews>
    <sheetView view="pageLayout" zoomScaleNormal="100" workbookViewId="0">
      <selection activeCell="A2" sqref="A2"/>
    </sheetView>
  </sheetViews>
  <sheetFormatPr defaultColWidth="6.85546875" defaultRowHeight="11.25" x14ac:dyDescent="0.2"/>
  <cols>
    <col min="1" max="3" width="6.85546875" style="21"/>
    <col min="4" max="4" width="8.85546875" style="21" customWidth="1"/>
    <col min="5" max="5" width="4.7109375" style="21" customWidth="1"/>
    <col min="6" max="6" width="13.5703125" style="21" customWidth="1"/>
    <col min="7" max="7" width="4.7109375" style="21" customWidth="1"/>
    <col min="8" max="8" width="13.5703125" style="21" customWidth="1"/>
    <col min="9" max="9" width="4.7109375" style="21" customWidth="1"/>
    <col min="10" max="10" width="13.5703125" style="21" customWidth="1"/>
    <col min="11" max="11" width="4.7109375" style="21" customWidth="1"/>
    <col min="12" max="12" width="5.42578125" style="21" customWidth="1"/>
    <col min="13" max="16384" width="6.85546875" style="21"/>
  </cols>
  <sheetData>
    <row r="1" spans="1:12" ht="22.5" customHeight="1" x14ac:dyDescent="0.2"/>
    <row r="2" spans="1:12" ht="22.5" customHeight="1" x14ac:dyDescent="0.25">
      <c r="A2" s="104" t="s">
        <v>131</v>
      </c>
    </row>
    <row r="4" spans="1:12" ht="15" customHeight="1" x14ac:dyDescent="0.2">
      <c r="A4" s="130" t="s">
        <v>204</v>
      </c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34"/>
    </row>
    <row r="5" spans="1:12" ht="16.5" customHeight="1" x14ac:dyDescent="0.2">
      <c r="A5" s="137" t="s">
        <v>297</v>
      </c>
    </row>
    <row r="6" spans="1:12" x14ac:dyDescent="0.2">
      <c r="A6" s="21" t="s">
        <v>70</v>
      </c>
      <c r="D6" s="257">
        <f>'Page 1'!F11</f>
        <v>0</v>
      </c>
      <c r="E6" s="258"/>
      <c r="F6" s="258"/>
      <c r="G6" s="258"/>
      <c r="H6" s="258"/>
      <c r="I6" s="258"/>
      <c r="J6" s="259"/>
    </row>
    <row r="8" spans="1:12" x14ac:dyDescent="0.2">
      <c r="A8" s="21" t="s">
        <v>4</v>
      </c>
      <c r="D8" s="257">
        <f>'Page 1'!F21</f>
        <v>0</v>
      </c>
      <c r="E8" s="258"/>
      <c r="F8" s="258"/>
      <c r="G8" s="258"/>
      <c r="H8" s="258"/>
      <c r="I8" s="258"/>
      <c r="J8" s="259"/>
    </row>
    <row r="10" spans="1:12" x14ac:dyDescent="0.2">
      <c r="A10" s="21" t="s">
        <v>71</v>
      </c>
      <c r="E10" s="260">
        <f>'Page 1'!F18</f>
        <v>0</v>
      </c>
      <c r="F10" s="261"/>
      <c r="G10" s="21" t="s">
        <v>74</v>
      </c>
      <c r="J10" s="264">
        <f>'Page 1'!F24</f>
        <v>0</v>
      </c>
    </row>
    <row r="12" spans="1:12" x14ac:dyDescent="0.2">
      <c r="A12" s="21" t="s">
        <v>72</v>
      </c>
      <c r="E12" s="262">
        <f>IF('Page 5'!I8="P",'Page 5'!H12,'Page 4'!H58)</f>
        <v>0</v>
      </c>
      <c r="F12" s="263"/>
      <c r="G12" s="21" t="s">
        <v>73</v>
      </c>
      <c r="J12" s="265"/>
    </row>
    <row r="14" spans="1:12" ht="12.75" x14ac:dyDescent="0.2">
      <c r="A14" s="110" t="s">
        <v>192</v>
      </c>
    </row>
    <row r="15" spans="1:12" ht="12.75" x14ac:dyDescent="0.2">
      <c r="A15" s="110" t="s">
        <v>298</v>
      </c>
    </row>
    <row r="17" spans="1:11" ht="12.75" x14ac:dyDescent="0.2">
      <c r="A17" s="64" t="s">
        <v>193</v>
      </c>
    </row>
    <row r="18" spans="1:11" ht="15" customHeight="1" x14ac:dyDescent="0.2">
      <c r="A18" s="64" t="s">
        <v>194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</row>
    <row r="19" spans="1:11" ht="15" customHeight="1" x14ac:dyDescent="0.2">
      <c r="A19" s="64" t="s">
        <v>195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</row>
    <row r="21" spans="1:11" ht="13.5" customHeight="1" x14ac:dyDescent="0.2">
      <c r="A21" s="126" t="s">
        <v>190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</row>
    <row r="22" spans="1:11" ht="14.25" customHeight="1" x14ac:dyDescent="0.2">
      <c r="A22" s="127" t="s">
        <v>191</v>
      </c>
    </row>
    <row r="23" spans="1:11" ht="11.25" customHeight="1" x14ac:dyDescent="0.2">
      <c r="A23" s="129" t="s">
        <v>202</v>
      </c>
      <c r="B23" s="108"/>
      <c r="C23" s="35"/>
      <c r="D23" s="266"/>
      <c r="E23" s="266"/>
      <c r="F23" s="266"/>
      <c r="G23" s="266"/>
      <c r="J23" s="266"/>
      <c r="K23" s="266"/>
    </row>
    <row r="24" spans="1:11" ht="12.75" x14ac:dyDescent="0.2">
      <c r="A24" s="132" t="s">
        <v>203</v>
      </c>
      <c r="B24" s="108"/>
      <c r="C24" s="35"/>
      <c r="D24" s="245"/>
      <c r="E24" s="245"/>
      <c r="F24" s="245"/>
      <c r="G24" s="245"/>
      <c r="I24" s="21" t="s">
        <v>75</v>
      </c>
      <c r="J24" s="245"/>
      <c r="K24" s="245"/>
    </row>
    <row r="27" spans="1:11" x14ac:dyDescent="0.2">
      <c r="A27" s="45" t="s">
        <v>76</v>
      </c>
      <c r="B27" s="42"/>
      <c r="C27" s="41"/>
      <c r="D27" s="41"/>
      <c r="E27" s="44"/>
      <c r="F27" s="41"/>
      <c r="G27" s="50"/>
      <c r="H27" s="41"/>
      <c r="I27" s="41"/>
      <c r="J27" s="41"/>
      <c r="K27" s="58"/>
    </row>
    <row r="28" spans="1:11" ht="11.25" customHeight="1" x14ac:dyDescent="0.2">
      <c r="A28" s="40"/>
      <c r="B28" s="42"/>
      <c r="C28" s="41"/>
      <c r="D28" s="47"/>
      <c r="E28" s="44"/>
      <c r="F28" s="50"/>
      <c r="G28" s="50"/>
      <c r="H28" s="50" t="s">
        <v>55</v>
      </c>
      <c r="I28" s="50"/>
      <c r="J28" s="107" t="s">
        <v>174</v>
      </c>
      <c r="K28" s="107"/>
    </row>
    <row r="29" spans="1:11" x14ac:dyDescent="0.2">
      <c r="A29" s="40"/>
      <c r="B29" s="42"/>
      <c r="C29" s="41"/>
      <c r="D29" s="44" t="s">
        <v>56</v>
      </c>
      <c r="E29" s="44"/>
      <c r="F29" s="50" t="s">
        <v>57</v>
      </c>
      <c r="G29" s="50"/>
      <c r="H29" s="50" t="s">
        <v>58</v>
      </c>
      <c r="I29" s="50"/>
      <c r="J29" s="133" t="s">
        <v>175</v>
      </c>
      <c r="K29" s="107"/>
    </row>
    <row r="30" spans="1:11" x14ac:dyDescent="0.2">
      <c r="A30" s="41"/>
      <c r="B30" s="41"/>
      <c r="C30" s="41"/>
      <c r="D30" s="41"/>
      <c r="E30" s="44"/>
      <c r="F30" s="44"/>
      <c r="G30" s="50"/>
      <c r="H30" s="41"/>
      <c r="I30" s="41"/>
      <c r="J30" s="47"/>
      <c r="K30" s="59"/>
    </row>
    <row r="31" spans="1:11" x14ac:dyDescent="0.2">
      <c r="A31" s="41" t="s">
        <v>59</v>
      </c>
      <c r="B31" s="41"/>
      <c r="C31" s="41"/>
      <c r="D31" s="222">
        <f>'Page 6'!D10</f>
        <v>0</v>
      </c>
      <c r="E31" s="55">
        <f>'Page 6'!E10</f>
        <v>41</v>
      </c>
      <c r="F31" s="228">
        <f>'Page 6'!F10</f>
        <v>0</v>
      </c>
      <c r="G31" s="55">
        <f>'Page 6'!G10</f>
        <v>45</v>
      </c>
      <c r="H31" s="267">
        <f>'Page 6'!H10</f>
        <v>0</v>
      </c>
      <c r="I31" s="55">
        <f>'Page 6'!I10</f>
        <v>49</v>
      </c>
      <c r="J31" s="228">
        <f>F31-H31</f>
        <v>0</v>
      </c>
      <c r="K31" s="55">
        <f>'Page 6'!K10</f>
        <v>53</v>
      </c>
    </row>
    <row r="32" spans="1:11" x14ac:dyDescent="0.2">
      <c r="A32" s="41" t="s">
        <v>66</v>
      </c>
      <c r="B32" s="41"/>
      <c r="C32" s="41"/>
      <c r="D32" s="223"/>
      <c r="E32" s="55"/>
      <c r="F32" s="225"/>
      <c r="G32" s="56"/>
      <c r="H32" s="268"/>
      <c r="I32" s="56"/>
      <c r="J32" s="225"/>
      <c r="K32" s="55"/>
    </row>
    <row r="33" spans="1:11" x14ac:dyDescent="0.2">
      <c r="A33" s="41"/>
      <c r="B33" s="41"/>
      <c r="C33" s="41"/>
      <c r="D33" s="53"/>
      <c r="E33" s="55"/>
      <c r="F33" s="52"/>
      <c r="G33" s="56"/>
      <c r="H33" s="81"/>
      <c r="I33" s="56"/>
      <c r="J33" s="49"/>
      <c r="K33" s="55"/>
    </row>
    <row r="34" spans="1:11" x14ac:dyDescent="0.2">
      <c r="A34" s="41" t="s">
        <v>61</v>
      </c>
      <c r="B34" s="41"/>
      <c r="C34" s="41"/>
      <c r="D34" s="233">
        <f>'Page 6'!D13</f>
        <v>0</v>
      </c>
      <c r="E34" s="55">
        <f>'Page 6'!E13</f>
        <v>42</v>
      </c>
      <c r="F34" s="228">
        <f>J12*D34</f>
        <v>0</v>
      </c>
      <c r="G34" s="55">
        <f>'Page 6'!G13</f>
        <v>46</v>
      </c>
      <c r="H34" s="267">
        <f>'Page 6'!H13</f>
        <v>0</v>
      </c>
      <c r="I34" s="55">
        <f>'Page 6'!I13</f>
        <v>50</v>
      </c>
      <c r="J34" s="228">
        <f>F34-H34</f>
        <v>0</v>
      </c>
      <c r="K34" s="55">
        <f>'Page 6'!K13</f>
        <v>54</v>
      </c>
    </row>
    <row r="35" spans="1:11" x14ac:dyDescent="0.2">
      <c r="A35" s="41" t="s">
        <v>66</v>
      </c>
      <c r="B35" s="41"/>
      <c r="C35" s="41"/>
      <c r="D35" s="269"/>
      <c r="E35" s="55"/>
      <c r="F35" s="225"/>
      <c r="G35" s="56"/>
      <c r="H35" s="268"/>
      <c r="I35" s="56"/>
      <c r="J35" s="225"/>
      <c r="K35" s="55"/>
    </row>
    <row r="36" spans="1:11" x14ac:dyDescent="0.2">
      <c r="A36" s="41"/>
      <c r="B36" s="41"/>
      <c r="C36" s="41"/>
      <c r="D36" s="43"/>
      <c r="E36" s="55"/>
      <c r="F36" s="52"/>
      <c r="G36" s="56"/>
      <c r="H36" s="81"/>
      <c r="I36" s="56"/>
      <c r="J36" s="49"/>
      <c r="K36" s="55"/>
    </row>
    <row r="37" spans="1:11" x14ac:dyDescent="0.2">
      <c r="A37" s="41" t="s">
        <v>77</v>
      </c>
      <c r="B37" s="41"/>
      <c r="C37" s="41"/>
      <c r="D37" s="270">
        <f>'Page 6'!D16</f>
        <v>0</v>
      </c>
      <c r="E37" s="55" t="str">
        <f>'Page 6'!E16</f>
        <v>43A</v>
      </c>
      <c r="F37" s="228">
        <f>'Page 6'!F16</f>
        <v>0</v>
      </c>
      <c r="G37" s="55">
        <f>'Page 6'!G16</f>
        <v>47</v>
      </c>
      <c r="H37" s="267">
        <f>'Page 6'!H16</f>
        <v>0</v>
      </c>
      <c r="I37" s="55">
        <f>'Page 6'!I16</f>
        <v>51</v>
      </c>
      <c r="J37" s="228">
        <f>F37-H37</f>
        <v>0</v>
      </c>
      <c r="K37" s="55">
        <f>'Page 6'!K16</f>
        <v>55</v>
      </c>
    </row>
    <row r="38" spans="1:11" x14ac:dyDescent="0.2">
      <c r="A38" s="41" t="s">
        <v>78</v>
      </c>
      <c r="B38" s="41"/>
      <c r="C38" s="41"/>
      <c r="D38" s="271">
        <f>'Page 6'!D17</f>
        <v>0</v>
      </c>
      <c r="E38" s="55" t="str">
        <f>'Page 6'!E17</f>
        <v>43B</v>
      </c>
      <c r="F38" s="225"/>
      <c r="G38" s="56"/>
      <c r="H38" s="268"/>
      <c r="I38" s="56"/>
      <c r="J38" s="225"/>
      <c r="K38" s="55"/>
    </row>
    <row r="39" spans="1:11" x14ac:dyDescent="0.2">
      <c r="A39" s="41" t="s">
        <v>79</v>
      </c>
      <c r="B39" s="41"/>
      <c r="C39" s="41"/>
      <c r="D39" s="271">
        <f>'Page 6'!D18</f>
        <v>0</v>
      </c>
      <c r="E39" s="55" t="str">
        <f>'Page 6'!E18</f>
        <v>43C</v>
      </c>
      <c r="F39" s="52"/>
      <c r="G39" s="56"/>
      <c r="H39" s="81"/>
      <c r="I39" s="56"/>
      <c r="J39" s="49"/>
      <c r="K39" s="55"/>
    </row>
    <row r="40" spans="1:11" x14ac:dyDescent="0.2">
      <c r="A40" s="41"/>
      <c r="B40" s="41"/>
      <c r="C40" s="41"/>
      <c r="D40" s="43"/>
      <c r="E40" s="55"/>
      <c r="F40" s="52"/>
      <c r="G40" s="56"/>
      <c r="H40" s="81"/>
      <c r="I40" s="56"/>
      <c r="J40" s="49"/>
      <c r="K40" s="55"/>
    </row>
    <row r="41" spans="1:11" x14ac:dyDescent="0.2">
      <c r="A41" s="41" t="s">
        <v>65</v>
      </c>
      <c r="B41" s="41"/>
      <c r="C41" s="41"/>
      <c r="D41" s="233">
        <f>Data!D2</f>
        <v>0.14380000000000001</v>
      </c>
      <c r="E41" s="55">
        <f>'Page 6'!E20</f>
        <v>44</v>
      </c>
      <c r="F41" s="228">
        <f>'Page 6'!F20</f>
        <v>0</v>
      </c>
      <c r="G41" s="55">
        <f>'Page 6'!G20</f>
        <v>48</v>
      </c>
      <c r="H41" s="267">
        <f>'Page 6'!H20</f>
        <v>0</v>
      </c>
      <c r="I41" s="55">
        <f>'Page 6'!I20</f>
        <v>52</v>
      </c>
      <c r="J41" s="228">
        <f>F41-H41</f>
        <v>0</v>
      </c>
      <c r="K41" s="55">
        <f>'Page 6'!K20</f>
        <v>56</v>
      </c>
    </row>
    <row r="42" spans="1:11" x14ac:dyDescent="0.2">
      <c r="A42" s="41" t="s">
        <v>66</v>
      </c>
      <c r="B42" s="41"/>
      <c r="C42" s="41"/>
      <c r="D42" s="223"/>
      <c r="E42" s="44"/>
      <c r="F42" s="225"/>
      <c r="G42" s="57"/>
      <c r="H42" s="268"/>
      <c r="I42" s="57"/>
      <c r="J42" s="225"/>
      <c r="K42" s="55"/>
    </row>
    <row r="43" spans="1:11" x14ac:dyDescent="0.2">
      <c r="A43" s="41"/>
      <c r="B43" s="41"/>
      <c r="C43" s="41"/>
      <c r="D43" s="41"/>
      <c r="E43" s="44"/>
      <c r="F43" s="51"/>
      <c r="G43" s="48"/>
      <c r="H43" s="54"/>
      <c r="I43" s="54"/>
      <c r="J43" s="54"/>
      <c r="K43" s="55"/>
    </row>
    <row r="44" spans="1:11" x14ac:dyDescent="0.2">
      <c r="A44" s="41" t="s">
        <v>67</v>
      </c>
      <c r="B44" s="41"/>
      <c r="C44" s="41"/>
      <c r="D44" s="41"/>
      <c r="E44" s="44"/>
      <c r="F44" s="51"/>
      <c r="G44" s="48"/>
      <c r="H44" s="51"/>
      <c r="I44" s="54"/>
      <c r="J44" s="228">
        <f>J31+J34+J37+J41</f>
        <v>0</v>
      </c>
      <c r="K44" s="55">
        <f>'Page 6'!K23</f>
        <v>57</v>
      </c>
    </row>
    <row r="45" spans="1:11" x14ac:dyDescent="0.2">
      <c r="A45" s="41"/>
      <c r="B45" s="41"/>
      <c r="C45" s="41"/>
      <c r="D45" s="41"/>
      <c r="E45" s="44"/>
      <c r="F45" s="51"/>
      <c r="G45" s="48"/>
      <c r="H45" s="54"/>
      <c r="I45" s="54"/>
      <c r="J45" s="225"/>
      <c r="K45" s="55"/>
    </row>
    <row r="46" spans="1:11" ht="11.25" customHeight="1" x14ac:dyDescent="0.2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</row>
    <row r="47" spans="1:11" ht="11.25" customHeight="1" x14ac:dyDescent="0.2">
      <c r="A47" s="46" t="s">
        <v>122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</row>
    <row r="48" spans="1:11" ht="11.25" customHeight="1" x14ac:dyDescent="0.2">
      <c r="A48" s="131" t="s">
        <v>198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</row>
    <row r="49" spans="1:11" ht="11.25" customHeight="1" x14ac:dyDescent="0.2">
      <c r="A49" s="131" t="s">
        <v>199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</row>
    <row r="50" spans="1:11" ht="11.25" customHeight="1" x14ac:dyDescent="0.2">
      <c r="A50" s="131" t="s">
        <v>200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</row>
    <row r="51" spans="1:11" ht="13.5" customHeight="1" x14ac:dyDescent="0.2">
      <c r="A51" s="131" t="s">
        <v>201</v>
      </c>
      <c r="B51" s="106"/>
      <c r="C51" s="106"/>
      <c r="D51" s="106"/>
      <c r="E51" s="106"/>
      <c r="F51" s="106"/>
      <c r="G51" s="106"/>
      <c r="H51" s="106"/>
      <c r="I51" s="106"/>
      <c r="J51" s="106"/>
      <c r="K51" s="106"/>
    </row>
    <row r="52" spans="1:11" ht="11.25" customHeight="1" x14ac:dyDescent="0.2">
      <c r="A52" s="43"/>
      <c r="B52" s="64"/>
      <c r="C52" s="64"/>
      <c r="D52" s="64"/>
      <c r="E52" s="64"/>
      <c r="F52" s="64"/>
      <c r="G52" s="64"/>
      <c r="H52" s="64"/>
      <c r="I52" s="64"/>
      <c r="J52" s="64"/>
      <c r="K52" s="64"/>
    </row>
    <row r="53" spans="1:11" ht="11.25" customHeight="1" x14ac:dyDescent="0.2">
      <c r="A53" s="43"/>
      <c r="B53" s="64"/>
      <c r="C53" s="64"/>
      <c r="D53" s="272"/>
      <c r="E53" s="272"/>
      <c r="F53" s="272"/>
      <c r="G53" s="272"/>
      <c r="H53" s="272"/>
      <c r="I53" s="64"/>
      <c r="J53" s="272"/>
      <c r="K53" s="272"/>
    </row>
    <row r="54" spans="1:11" ht="11.25" customHeight="1" x14ac:dyDescent="0.2">
      <c r="A54" s="43" t="s">
        <v>123</v>
      </c>
      <c r="B54" s="64"/>
      <c r="C54" s="64"/>
      <c r="D54" s="273"/>
      <c r="E54" s="273"/>
      <c r="F54" s="273"/>
      <c r="G54" s="273"/>
      <c r="H54" s="272"/>
      <c r="I54" s="39" t="s">
        <v>75</v>
      </c>
      <c r="J54" s="273"/>
      <c r="K54" s="273"/>
    </row>
    <row r="55" spans="1:11" ht="11.25" customHeight="1" x14ac:dyDescent="0.2"/>
    <row r="57" spans="1:11" ht="22.5" customHeight="1" x14ac:dyDescent="0.2">
      <c r="A57" s="30" t="s">
        <v>196</v>
      </c>
      <c r="B57" s="128"/>
      <c r="C57" s="128"/>
      <c r="D57" s="128"/>
      <c r="E57" s="128"/>
      <c r="F57" s="128"/>
      <c r="G57" s="128"/>
      <c r="H57" s="128"/>
      <c r="I57" s="128"/>
      <c r="J57" s="128"/>
      <c r="K57" s="128"/>
    </row>
    <row r="58" spans="1:11" x14ac:dyDescent="0.2">
      <c r="A58" s="21" t="s">
        <v>197</v>
      </c>
    </row>
  </sheetData>
  <sheetProtection sheet="1" objects="1" scenarios="1" formatCells="0"/>
  <mergeCells count="20">
    <mergeCell ref="J44:J45"/>
    <mergeCell ref="F37:F38"/>
    <mergeCell ref="H37:H38"/>
    <mergeCell ref="J37:J38"/>
    <mergeCell ref="D41:D42"/>
    <mergeCell ref="F41:F42"/>
    <mergeCell ref="H41:H42"/>
    <mergeCell ref="J41:J42"/>
    <mergeCell ref="D6:J6"/>
    <mergeCell ref="E10:F10"/>
    <mergeCell ref="E12:F12"/>
    <mergeCell ref="D8:J8"/>
    <mergeCell ref="D34:D35"/>
    <mergeCell ref="F34:F35"/>
    <mergeCell ref="H34:H35"/>
    <mergeCell ref="J34:J35"/>
    <mergeCell ref="J31:J32"/>
    <mergeCell ref="D31:D32"/>
    <mergeCell ref="F31:F32"/>
    <mergeCell ref="H31:H32"/>
  </mergeCells>
  <pageMargins left="0.70866141732283461" right="0.70866141732283461" top="0.74803149606299213" bottom="0.74803149606299213" header="0.31496062992125984" footer="0.31496062992125984"/>
  <pageSetup paperSize="9" orientation="portrait" r:id="rId1"/>
  <headerFooter alignWithMargins="0">
    <oddFooter>&amp;C&amp;A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FC3A3529-AE59-491E-BAE1-3076166513EB}">
            <xm:f>'Page 5'!$I$8=""</xm:f>
            <x14:dxf>
              <fill>
                <patternFill>
                  <bgColor rgb="FFDAEEF3"/>
                </patternFill>
              </fill>
            </x14:dxf>
          </x14:cfRule>
          <x14:cfRule type="expression" priority="2" id="{6BE214EA-2B50-4246-AF6D-2448F517C10D}">
            <xm:f>'Page 5'!$I$8="P"</xm:f>
            <x14:dxf/>
          </x14:cfRule>
          <xm:sqref>J12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E3E5AD5F260948BFEDB111416DF67A" ma:contentTypeVersion="11" ma:contentTypeDescription="Create a new document." ma:contentTypeScope="" ma:versionID="a6fd6b068ebec9db216f89e8b29021b6">
  <xsd:schema xmlns:xsd="http://www.w3.org/2001/XMLSchema" xmlns:xs="http://www.w3.org/2001/XMLSchema" xmlns:p="http://schemas.microsoft.com/office/2006/metadata/properties" xmlns:ns2="319adf5f-cec3-4b9f-8fe9-07c0fde19a6b" xmlns:ns3="e54e9734-3776-4302-8e3b-45fdf39d1593" targetNamespace="http://schemas.microsoft.com/office/2006/metadata/properties" ma:root="true" ma:fieldsID="bb6a95fe98baf3f4ac4ab0fcd30e2e4b" ns2:_="" ns3:_="">
    <xsd:import namespace="319adf5f-cec3-4b9f-8fe9-07c0fde19a6b"/>
    <xsd:import namespace="e54e9734-3776-4302-8e3b-45fdf39d15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9adf5f-cec3-4b9f-8fe9-07c0fde19a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4e9734-3776-4302-8e3b-45fdf39d159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7EC69D8-72D9-460F-9CDF-4BBB01C5783D}"/>
</file>

<file path=customXml/itemProps2.xml><?xml version="1.0" encoding="utf-8"?>
<ds:datastoreItem xmlns:ds="http://schemas.openxmlformats.org/officeDocument/2006/customXml" ds:itemID="{D83066F7-C665-4CC4-B499-545072DBFD56}"/>
</file>

<file path=customXml/itemProps3.xml><?xml version="1.0" encoding="utf-8"?>
<ds:datastoreItem xmlns:ds="http://schemas.openxmlformats.org/officeDocument/2006/customXml" ds:itemID="{86423C54-0B56-4AE6-9D5D-5779DC6302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Page 1</vt:lpstr>
      <vt:lpstr> 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Purcell</dc:creator>
  <cp:lastModifiedBy>Holly Cleveland</cp:lastModifiedBy>
  <cp:lastPrinted>2021-08-27T14:16:40Z</cp:lastPrinted>
  <dcterms:created xsi:type="dcterms:W3CDTF">2016-09-28T15:52:24Z</dcterms:created>
  <dcterms:modified xsi:type="dcterms:W3CDTF">2022-01-25T08:29:34Z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0x010100BEE3E5AD5F260948BFEDB111416DF67A</vt:lpwstr>
  </property>
</Properties>
</file>