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nhsbsauk-my.sharepoint.com/personal/sagar_nhsbsa_nhs_uk/Documents/Desktop/2022 23 Type 1 Cert/"/>
    </mc:Choice>
  </mc:AlternateContent>
  <xr:revisionPtr revIDLastSave="0" documentId="8_{E746CBB8-9647-4E19-B18E-CE90D168E8D4}" xr6:coauthVersionLast="47" xr6:coauthVersionMax="47" xr10:uidLastSave="{00000000-0000-0000-0000-000000000000}"/>
  <bookViews>
    <workbookView xWindow="28680" yWindow="-120" windowWidth="29040" windowHeight="15840" tabRatio="668" xr2:uid="{00000000-000D-0000-FFFF-FFFF0000000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16" r:id="rId11"/>
    <sheet name="Page 12"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H14" i="4"/>
  <c r="J44" i="6"/>
  <c r="J40" i="6"/>
  <c r="G11" i="11"/>
  <c r="G12" i="11"/>
  <c r="G13" i="11"/>
  <c r="G14" i="11"/>
  <c r="G15" i="11"/>
  <c r="G16" i="11"/>
  <c r="G17" i="11"/>
  <c r="G18" i="11"/>
  <c r="G19" i="11"/>
  <c r="G10" i="11"/>
  <c r="B15" i="11"/>
  <c r="B14" i="11"/>
  <c r="B13" i="11"/>
  <c r="B12" i="11"/>
  <c r="B11" i="11"/>
  <c r="H43" i="16"/>
  <c r="H38" i="16"/>
  <c r="H35" i="16"/>
  <c r="H32" i="16"/>
  <c r="H42" i="8"/>
  <c r="H37" i="8"/>
  <c r="H34" i="8"/>
  <c r="H31" i="8"/>
  <c r="J21" i="16" l="1"/>
  <c r="J19" i="16"/>
  <c r="D35" i="16"/>
  <c r="D40" i="7" l="1"/>
  <c r="D40" i="12"/>
  <c r="D42" i="8"/>
  <c r="D34" i="8"/>
  <c r="A28" i="8"/>
  <c r="J20" i="8"/>
  <c r="J9" i="8"/>
  <c r="E9" i="8"/>
  <c r="D7" i="8"/>
  <c r="D43" i="16"/>
  <c r="J11" i="16"/>
  <c r="E11" i="16"/>
  <c r="D9" i="16"/>
  <c r="D11" i="12"/>
  <c r="D11" i="7"/>
  <c r="D32" i="16" l="1"/>
  <c r="D31" i="8"/>
  <c r="D37" i="7"/>
  <c r="D37" i="12"/>
  <c r="K30" i="4" l="1"/>
  <c r="J13" i="6" s="1"/>
  <c r="F43" i="7" l="1"/>
  <c r="E13" i="16" l="1"/>
  <c r="F43" i="12"/>
  <c r="J43" i="12" s="1"/>
  <c r="F48" i="12"/>
  <c r="J48" i="12" s="1"/>
  <c r="F37" i="12"/>
  <c r="J43" i="7"/>
  <c r="F37" i="7"/>
  <c r="J37" i="7" s="1"/>
  <c r="F48" i="7"/>
  <c r="J48" i="7" s="1"/>
  <c r="G23" i="4"/>
  <c r="K49" i="3"/>
  <c r="K40" i="3"/>
  <c r="K37" i="3"/>
  <c r="K34" i="3"/>
  <c r="K29" i="3"/>
  <c r="F59" i="4" s="1"/>
  <c r="K53" i="2"/>
  <c r="A59" i="4" s="1"/>
  <c r="K27" i="2"/>
  <c r="D59" i="2" s="1"/>
  <c r="J13" i="16" l="1"/>
  <c r="F38" i="16"/>
  <c r="J38" i="16" s="1"/>
  <c r="J37" i="12"/>
  <c r="F32" i="16"/>
  <c r="J32" i="16" s="1"/>
  <c r="F43" i="16"/>
  <c r="J43" i="16" s="1"/>
  <c r="K55" i="3"/>
  <c r="D58" i="2"/>
  <c r="K58" i="2" s="1"/>
  <c r="A60" i="4"/>
  <c r="J59" i="4" s="1"/>
  <c r="K61" i="3" s="1"/>
  <c r="F40" i="7" l="1"/>
  <c r="J40" i="7" s="1"/>
  <c r="J51" i="7" s="1"/>
  <c r="F40" i="12"/>
  <c r="K43" i="3"/>
  <c r="F35" i="16" l="1"/>
  <c r="J35" i="16" s="1"/>
  <c r="J46" i="16" s="1"/>
  <c r="J40" i="12"/>
  <c r="J51" i="12" s="1"/>
  <c r="K46" i="3"/>
  <c r="K4" i="5"/>
  <c r="K13" i="5" s="1"/>
  <c r="F20" i="5" s="1"/>
  <c r="A20" i="5" l="1"/>
  <c r="A21" i="5"/>
  <c r="J20" i="5" s="1"/>
  <c r="K23" i="5" l="1"/>
  <c r="K4" i="4" l="1"/>
  <c r="K10" i="4" l="1"/>
  <c r="K13" i="4" s="1"/>
  <c r="K26" i="4" s="1"/>
  <c r="K34" i="4" s="1"/>
  <c r="E11" i="8" l="1"/>
  <c r="J11" i="8" l="1"/>
  <c r="F14" i="12" s="1"/>
  <c r="F37" i="8"/>
  <c r="J37" i="8" s="1"/>
  <c r="J31" i="6"/>
  <c r="K55" i="6"/>
  <c r="F17" i="7" s="1"/>
  <c r="H55" i="6"/>
  <c r="F17" i="12" s="1"/>
  <c r="J17" i="12" s="1"/>
  <c r="F14" i="7" l="1"/>
  <c r="J14" i="7" s="1"/>
  <c r="J14" i="12"/>
  <c r="J17" i="7"/>
  <c r="F22" i="7"/>
  <c r="J22" i="7" s="1"/>
  <c r="F11" i="7"/>
  <c r="J11" i="7" s="1"/>
  <c r="F22" i="12"/>
  <c r="F11" i="12"/>
  <c r="F34" i="8" l="1"/>
  <c r="J34" i="8" s="1"/>
  <c r="F31" i="8"/>
  <c r="J31" i="8" s="1"/>
  <c r="F42" i="8"/>
  <c r="J42" i="8" s="1"/>
  <c r="J11" i="12"/>
  <c r="J22" i="12"/>
  <c r="J25" i="7"/>
  <c r="J25" i="12" l="1"/>
  <c r="J45" i="8"/>
</calcChain>
</file>

<file path=xl/sharedStrings.xml><?xml version="1.0" encoding="utf-8"?>
<sst xmlns="http://schemas.openxmlformats.org/spreadsheetml/2006/main" count="486" uniqueCount="334">
  <si>
    <t>To be completed by all GMS, PMS, SPMS and APMS GP (and non-GP) providers who are partners or 'single-handers'</t>
  </si>
  <si>
    <t>Box</t>
  </si>
  <si>
    <t>Provider's full name</t>
  </si>
  <si>
    <t>A</t>
  </si>
  <si>
    <t>Type of contract (ie GMS, PMS, SPMS, APMS)</t>
  </si>
  <si>
    <t>B</t>
  </si>
  <si>
    <t>that this certificate refers to.</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</si>
  <si>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</si>
  <si>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</si>
  <si>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</si>
  <si>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</si>
  <si>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</si>
  <si>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</si>
  <si>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</si>
  <si>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</si>
  <si>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</si>
  <si>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</si>
  <si>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</si>
  <si>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</si>
  <si>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</si>
  <si>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</si>
  <si>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</si>
  <si>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</si>
  <si>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</si>
  <si>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</si>
  <si>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</si>
  <si>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</si>
  <si>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</si>
  <si>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</si>
  <si>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</si>
  <si>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</si>
  <si>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</si>
  <si>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</si>
  <si>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</si>
  <si>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</si>
  <si>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r>
      <t xml:space="preserve">Practice reference number </t>
    </r>
    <r>
      <rPr>
        <b/>
        <sz val="8"/>
        <rFont val="Arial"/>
        <family val="2"/>
      </rPr>
      <t>and</t>
    </r>
    <r>
      <rPr>
        <sz val="8"/>
        <rFont val="Arial"/>
        <family val="2"/>
      </rPr>
      <t xml:space="preserve"> scheme </t>
    </r>
  </si>
  <si>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</si>
  <si>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</si>
  <si>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</si>
  <si>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</si>
  <si>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</si>
  <si>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</si>
  <si>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</si>
  <si>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</si>
  <si>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</si>
  <si>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</si>
  <si>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</si>
  <si>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</si>
  <si>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</si>
  <si>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</si>
  <si>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Specify your GP (or non-GP) share of income declared in boxes 3.29 &amp; 3.50 of the full practice </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</si>
  <si>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</si>
  <si>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</si>
  <si>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</si>
  <si>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</si>
  <si>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</si>
  <si>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</si>
  <si>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</si>
  <si>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</si>
  <si>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</si>
  <si>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</si>
  <si>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</si>
  <si>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</si>
  <si>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</si>
  <si>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</si>
  <si>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</si>
  <si>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</si>
  <si>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</si>
  <si>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</si>
  <si>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</si>
  <si>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</si>
  <si>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</si>
  <si>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</si>
  <si>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</si>
  <si>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</si>
  <si>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</si>
  <si>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</si>
  <si>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</si>
  <si>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</si>
  <si>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</si>
  <si>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</si>
  <si>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</si>
  <si>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</si>
  <si>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</si>
  <si>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</si>
  <si>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</si>
  <si>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</si>
  <si>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</si>
  <si>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</si>
  <si>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</si>
  <si>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</si>
  <si>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35b</t>
  </si>
  <si>
    <t>Deduct pension overlap profits used this year</t>
  </si>
  <si>
    <t>Pension overlap profits carried forward</t>
  </si>
  <si>
    <t>35c</t>
  </si>
  <si>
    <t>or set back against previous years' income</t>
  </si>
  <si>
    <t>This is your pensionable profit for GMS, PMS, SPMS or APMS purposes</t>
  </si>
  <si>
    <t>38b</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</si>
  <si>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</si>
  <si>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</si>
  <si>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</si>
  <si>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</si>
  <si>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</si>
  <si>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</si>
  <si>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</si>
  <si>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</si>
  <si>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t>be below this published amount because of income pensioned elsewhere.  Where that is the case,</t>
  </si>
  <si>
    <t>Calculation of non-NHS expenses</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</si>
  <si>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</si>
  <si>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</si>
  <si>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</si>
  <si>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</si>
  <si>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</si>
  <si>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</si>
  <si>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</si>
  <si>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</si>
  <si>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</si>
  <si>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</si>
  <si>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</si>
  <si>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</si>
  <si>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</si>
  <si>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</si>
  <si>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</si>
  <si>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</si>
  <si>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</si>
  <si>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</si>
  <si>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</si>
  <si>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</si>
  <si>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</si>
  <si>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</si>
  <si>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</si>
  <si>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</si>
  <si>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</si>
  <si>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</si>
  <si>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</si>
  <si>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</si>
  <si>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</si>
  <si>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</si>
  <si>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</si>
  <si>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</si>
  <si>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</si>
  <si>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Contributions due</t>
  </si>
  <si>
    <t>Contributions due less contributions paid</t>
  </si>
  <si>
    <t>Provider's name</t>
  </si>
  <si>
    <t>NI Number or pension scheme ref no</t>
  </si>
  <si>
    <t>Practice reference number</t>
  </si>
  <si>
    <t>Pensionable profit</t>
  </si>
  <si>
    <t>Pensionable profit for added years</t>
  </si>
  <si>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</si>
  <si>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</si>
  <si>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GP (or non-GP)</t>
  </si>
  <si>
    <t>Date</t>
  </si>
  <si>
    <t>Provider's signature</t>
  </si>
  <si>
    <t>Additional information</t>
  </si>
  <si>
    <t>I have arranged for my solo underpaid contributions to be collected from my main practice contract</t>
  </si>
  <si>
    <t>I will arrange with you (the GP SOLO Employing Authority provider) to adjust for any under/overpayment.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</si>
  <si>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</si>
  <si>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</si>
  <si>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</si>
  <si>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Tick if earnings cap applies to your added years purchase</t>
  </si>
  <si>
    <t>Tick this box if figures in this certificate are from a provisional tax return</t>
  </si>
  <si>
    <t>N.B.  Using an alternative method of calculating non-NHS expenses can affect the level of your superannuable practitioner pay. NHS Pensions cannot offer advice on which method may be most applicable or beneficial to you. Professional advice must be sought from your accountant or independant financial advisor should you require it.</t>
  </si>
  <si>
    <t>P</t>
  </si>
  <si>
    <t>Ee rates</t>
  </si>
  <si>
    <t>Er rate</t>
  </si>
  <si>
    <t>Use this page to provide any additional information and calculations</t>
  </si>
  <si>
    <t>Money Purchase AVC%</t>
  </si>
  <si>
    <t>Money Purchase amount</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</si>
  <si>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</si>
  <si>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</si>
  <si>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</si>
  <si>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</si>
  <si>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</si>
  <si>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</si>
  <si>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</si>
  <si>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</si>
  <si>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</si>
  <si>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L</t>
  </si>
  <si>
    <t>M</t>
  </si>
  <si>
    <t>Total of boxes 34-35</t>
  </si>
  <si>
    <t>This is your total pensionable profit for GMS, PMS, SPMS or APMS and SOLO purposes</t>
  </si>
  <si>
    <t xml:space="preserve">If you cannot use the standard or alternative non-NHS expense calculations explain your own method of </t>
  </si>
  <si>
    <t>Also use this box to provide any other information that may assist the processing of this certificate, including</t>
  </si>
  <si>
    <t>non-NHS expense calculation here.</t>
  </si>
  <si>
    <t>83a</t>
  </si>
  <si>
    <t>Q</t>
  </si>
  <si>
    <t>PCSE/DCCG/LHB Agreement</t>
  </si>
  <si>
    <t>Host (i.e. commissioning) PCSE/LHB</t>
  </si>
  <si>
    <t>I have checked the figures shown in boxes 36 and 37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</si>
  <si>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</si>
  <si>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If you have an agent who completes your certificate you may provide their details below to enable communication:</t>
  </si>
  <si>
    <t>Agent name</t>
  </si>
  <si>
    <t>Address</t>
  </si>
  <si>
    <t>Office telephone number</t>
  </si>
  <si>
    <t>E-mail address</t>
  </si>
  <si>
    <t>Calculation of NHS Pension Scheme contributions</t>
  </si>
  <si>
    <t>GMS, PMS, SPMS or APMS contract only</t>
  </si>
  <si>
    <t>GP SOLO income only</t>
  </si>
  <si>
    <t>66a</t>
  </si>
  <si>
    <t>Include your total pensionable profit for GP SOLO purposes</t>
  </si>
  <si>
    <r>
      <rPr>
        <b/>
        <sz val="8"/>
        <rFont val="Arial"/>
        <family val="2"/>
      </rPr>
      <t>Add:</t>
    </r>
    <r>
      <rPr>
        <sz val="8"/>
        <rFont val="Arial"/>
        <family val="2"/>
      </rPr>
      <t xml:space="preserve"> GP SOLO income at box 37</t>
    </r>
  </si>
  <si>
    <t>below £85,000 on the 'short' pages</t>
  </si>
  <si>
    <t>minus boxes 26 &amp; 27 where income is below £85,000 on the self-employment (short) pages.</t>
  </si>
  <si>
    <t>tick this box and enter your explanation in the box 98.</t>
  </si>
  <si>
    <t>Total of boxes 24 to 29</t>
  </si>
  <si>
    <t>please enter the lower amount here and explain in box 98 where the balance has been allocated).</t>
  </si>
  <si>
    <t>Please see the guidance notes to this box regarding the £1,000 Trading Allowance</t>
  </si>
  <si>
    <t>National Insurance Number</t>
  </si>
  <si>
    <t>Pension Scheme 'SD' reference</t>
  </si>
  <si>
    <t>GMC registration number</t>
  </si>
  <si>
    <r>
      <rPr>
        <b/>
        <sz val="8"/>
        <rFont val="Arial"/>
        <family val="2"/>
      </rPr>
      <t>Add:</t>
    </r>
    <r>
      <rPr>
        <sz val="8"/>
        <rFont val="Arial"/>
        <family val="2"/>
      </rPr>
      <t xml:space="preserve"> Your non NHS expenses (boxes 39 to 45 or from box 98 under your own method)</t>
    </r>
  </si>
  <si>
    <t>partnership tax return of your medical practice, adjusted for tax purposes (i.e. reflects</t>
  </si>
  <si>
    <t>State the amount of income included in box 1 above relating to non-NHS income</t>
  </si>
  <si>
    <t>State the amount of income included in box 2 above relating to non-NHS income</t>
  </si>
  <si>
    <t>State the amount of income included in box 3 above relating to non-NHS income</t>
  </si>
  <si>
    <t>State the amount of income included in box 4 above relating to non-NHS income</t>
  </si>
  <si>
    <t>Pension overlap profits generated in the year</t>
  </si>
  <si>
    <t xml:space="preserve">If the standard method shown cannot be used, the alternative method should be used. </t>
  </si>
  <si>
    <t>(non-NHS income is less than 10% of total income and less than £25,000)</t>
  </si>
  <si>
    <t>Divide non-NHS income (box 12)</t>
  </si>
  <si>
    <t>Employing Authority Agreement</t>
  </si>
  <si>
    <t>From box 32</t>
  </si>
  <si>
    <t>notes about retirement, 24 hour retirement, added years capped income etc.</t>
  </si>
  <si>
    <t>GP (and non GP) Providers Annual Certificate of Pensionable Profits 2022/23</t>
  </si>
  <si>
    <t>Pensionable pay relating to the NHS Pension Scheme year ended 31 March 2023</t>
  </si>
  <si>
    <t xml:space="preserve">(e.g. 30/06/2022, 31/03/2023) </t>
  </si>
  <si>
    <t>not fed through the practice accounts (e.g. 30/06/2022, 31/03/2023)</t>
  </si>
  <si>
    <t>If you have started in practice during 2022/23, please enter the date</t>
  </si>
  <si>
    <t>If you have retired from the scheme during 2022/23, please enter your</t>
  </si>
  <si>
    <t>Annualised earnings</t>
  </si>
  <si>
    <t>Please apportion your practitioner and GP Solo income between the period prior to 1 October 2022 and from 1 October 2022 onwards.  The guidance notes offer assistance.</t>
  </si>
  <si>
    <t>Apr - Sep</t>
  </si>
  <si>
    <t>Oct - Mar</t>
  </si>
  <si>
    <t>Days worked during each period</t>
  </si>
  <si>
    <t>Please refer to the annualisation calculator from the NHS Pensions website</t>
  </si>
  <si>
    <t>Tier rates applicable</t>
  </si>
  <si>
    <t>1 October 2022 to 31 March 2023</t>
  </si>
  <si>
    <t>1 April 2022 to 30 September 2022</t>
  </si>
  <si>
    <t>1 April 2022 - 30 September 2022 Contributions</t>
  </si>
  <si>
    <t>Main practice income from box 46</t>
  </si>
  <si>
    <t>GP Solo income from box 47</t>
  </si>
  <si>
    <t>1 October 2022 - 31 March 2023 Contributions</t>
  </si>
  <si>
    <t>60a</t>
  </si>
  <si>
    <t>77a</t>
  </si>
  <si>
    <t>58a</t>
  </si>
  <si>
    <t>59a</t>
  </si>
  <si>
    <t>61a</t>
  </si>
  <si>
    <t>62a</t>
  </si>
  <si>
    <t>63a</t>
  </si>
  <si>
    <t>64a</t>
  </si>
  <si>
    <t>65a</t>
  </si>
  <si>
    <t>67a</t>
  </si>
  <si>
    <t>68a</t>
  </si>
  <si>
    <t>69a</t>
  </si>
  <si>
    <t>70a</t>
  </si>
  <si>
    <t>71a</t>
  </si>
  <si>
    <t>72a</t>
  </si>
  <si>
    <t>73a</t>
  </si>
  <si>
    <t>74a</t>
  </si>
  <si>
    <t>75a</t>
  </si>
  <si>
    <t>76a</t>
  </si>
  <si>
    <t>78a</t>
  </si>
  <si>
    <t>79a</t>
  </si>
  <si>
    <t>80a</t>
  </si>
  <si>
    <t>81a</t>
  </si>
  <si>
    <t>82a</t>
  </si>
  <si>
    <t>84a</t>
  </si>
  <si>
    <t>85a</t>
  </si>
  <si>
    <t>86a</t>
  </si>
  <si>
    <t>87a</t>
  </si>
  <si>
    <t>88a</t>
  </si>
  <si>
    <t>89a</t>
  </si>
  <si>
    <t>90a</t>
  </si>
  <si>
    <t>91a</t>
  </si>
  <si>
    <t>C</t>
  </si>
  <si>
    <t>N</t>
  </si>
  <si>
    <t>O</t>
  </si>
  <si>
    <t>62b</t>
  </si>
  <si>
    <t>79b</t>
  </si>
  <si>
    <t>101a</t>
  </si>
  <si>
    <t>101b</t>
  </si>
  <si>
    <t>118a</t>
  </si>
  <si>
    <t>118b</t>
  </si>
  <si>
    <t>62c</t>
  </si>
  <si>
    <t>62d</t>
  </si>
  <si>
    <t>62e</t>
  </si>
  <si>
    <t>79c</t>
  </si>
  <si>
    <t>79d</t>
  </si>
  <si>
    <t>79e</t>
  </si>
  <si>
    <t>92a</t>
  </si>
  <si>
    <t>93a</t>
  </si>
  <si>
    <t>38a</t>
  </si>
  <si>
    <t>Boxes 64 to 67 include the amount of pensionable pay in box 58 multiplied by the relevant % in boxes 60 to 63 above.</t>
  </si>
  <si>
    <t>Boxes 68 to 71 include the contributions already paid and recorded by the PCSE/LHB for 2022/23 in respect of practice income.</t>
  </si>
  <si>
    <t>Boxes 81 to 84 include the amount of pensionable pay in box 59 multiplied by the relevant % in box 77 to 80 above.</t>
  </si>
  <si>
    <t>Boxes 85 to 88 include the contributions already paid and recorded by the PCSE/LHB for 2022/23 in respect of GP solo income.</t>
  </si>
  <si>
    <t>Boxes 64a to 67a include the amount of pensionable pay in box 58a multiplied by the relevant % in boxes 60a to 63a above.</t>
  </si>
  <si>
    <t>Boxes 68a to 71a include the contributions already paid and recorded by the PCSE/LHB for 2022/23 in respect of practice income.</t>
  </si>
  <si>
    <t>Boxes 81a to 84a include the amount of pensionable pay in box 59a multiplied by the relevant % in box 77a to 80a above.</t>
  </si>
  <si>
    <t>Boxes 85a to 88a include the contributions already paid and recorded by the PCSE/LHB for 2022/23 in respect of GP solo income.</t>
  </si>
  <si>
    <t>ERRBO amount</t>
  </si>
  <si>
    <t>62f</t>
  </si>
  <si>
    <t>79f</t>
  </si>
  <si>
    <t>62g</t>
  </si>
  <si>
    <t>79g</t>
  </si>
  <si>
    <t>101c</t>
  </si>
  <si>
    <t>118c</t>
  </si>
  <si>
    <t>If the above calculation and allocation ratio does not give you a fair conclusion, you must use an alternative method of your own, and clearly explain your reasons and methodology in box 94 on page 9.</t>
  </si>
  <si>
    <t>* You must enter zero or the actual % in boxes 60, 61 &amp; 62, and 77, 78 &amp; 79 and zero or the actual amount in boxes 62a, 62b &amp; 62c and 79a, 79b &amp; 79c.</t>
  </si>
  <si>
    <t>* You must enter zero or the actual % in boxes 60a, 61a &amp; 62d, and 77a, 78a &amp; 79d and zero or the actual amount in boxes 62e, 62f &amp; 62g and 79e, 79f &amp; 79g.</t>
  </si>
  <si>
    <r>
      <t xml:space="preserve">Declaration of NHS pensionable profits in respect of GMS, PMS, SPMS or APMS income </t>
    </r>
    <r>
      <rPr>
        <b/>
        <i/>
        <sz val="8"/>
        <color theme="1"/>
        <rFont val="Arial"/>
        <family val="2"/>
      </rPr>
      <t>plus</t>
    </r>
    <r>
      <rPr>
        <b/>
        <sz val="8"/>
        <color theme="1"/>
        <rFont val="Arial"/>
        <family val="2"/>
      </rPr>
      <t xml:space="preserve"> solo for 2022/23</t>
    </r>
  </si>
  <si>
    <t>Where a shortfall/overpayment of contributions has arisen at boxes 76/76a and boxes 93/93a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</si>
  <si>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Declaration of other employing authority solo income for 2022/23</t>
  </si>
  <si>
    <t>A copy of this form should be sent to each Employing Authority from whom you have earned SOLO income during 2022/23</t>
  </si>
  <si>
    <t>Where a shortfall/overpayment of contributions has arisen at boxes 93/93a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</si>
  <si>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Where agent details have been included on page 9, I hereby give my consent for PCSE to contact my agent regarding the information provided in this certificate</t>
  </si>
  <si>
    <t xml:space="preserve">Tier rates for employee contributions- with annualisation when applicable </t>
  </si>
  <si>
    <t>As a member of the 2015 Pension Scheme at any time during the year your earnings are subject to the annualisation rules, please</t>
  </si>
  <si>
    <t>consult the guidance notes to use the annualisation calculator from our website to calculate the correct tier rate for 2015 membership.</t>
  </si>
  <si>
    <t>2015 Scheme Pensionable Profits</t>
  </si>
  <si>
    <t>2015 Scheme GP SOLO Income</t>
  </si>
  <si>
    <t>Tier Rate Information</t>
  </si>
  <si>
    <t>This page lists the applicable contribution tier rates for the year ending 31 March 2023 for information only.</t>
  </si>
  <si>
    <t>1 April 2022 - 30 September 2022</t>
  </si>
  <si>
    <t>Income level</t>
  </si>
  <si>
    <t>and above</t>
  </si>
  <si>
    <t>1 October 2022 - 31 March 2023</t>
  </si>
  <si>
    <t>Amount of pension cap for added years purposes for the year (This is £181,800 for 2022/23, but may</t>
  </si>
  <si>
    <t>54a</t>
  </si>
  <si>
    <r>
      <t xml:space="preserve">In October 2022 the employee's contribution tier rates changed. To calculate the appropriate tier rates to apply, the pensionable earnings are first annualised per above as applicable.  </t>
    </r>
    <r>
      <rPr>
        <i/>
        <sz val="8"/>
        <rFont val="Arial"/>
        <family val="2"/>
      </rPr>
      <t>Please consult the guidance notes for further information on annualised earnings and the apportionment of earnings.</t>
    </r>
  </si>
  <si>
    <t>You must send the certificate to the PCSE/LHB as soon as possible and NO LATER THAN 31st March 2024.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t>
  </si>
  <si>
    <t>You must send the certificate to the PCSE/LHB as soon as possible and NO LATER THAN 31st March 2024.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</si>
  <si>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 xml:space="preserve">If annualisation is not applicable please enter the total annual earnings </t>
  </si>
  <si>
    <t>in each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</si>
</sst>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1"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8"/>
      <name val="Wingdings 2"/>
      <family val="1"/>
      <charset val="2"/>
    </font>
    <font>
      <sz val="10"/>
      <name val="Wingdings 2"/>
      <family val="1"/>
      <charset val="2"/>
    </font>
    <font>
      <b/>
      <i/>
      <sz val="8"/>
      <color theme="1"/>
      <name val="Arial"/>
      <family val="2"/>
    </font>
    <font>
      <b/>
      <u/>
      <sz val="10"/>
      <name val="Arial"/>
      <family val="2"/>
    </font>
    <font>
      <b/>
      <sz val="12"/>
      <color theme="1"/>
      <name val="Arial"/>
      <family val="2"/>
    </font>
    <font>
      <sz val="8"/>
      <color theme="1"/>
      <name val="Wingdings 2"/>
      <family val="1"/>
      <charset val="2"/>
    </font>
    <font>
      <sz val="12"/>
      <color theme="1"/>
      <name val="Arial"/>
      <family val="2"/>
    </font>
    <font>
      <sz val="8"/>
      <color theme="0"/>
      <name val="Wingdings 2"/>
      <family val="1"/>
      <charset val="2"/>
    </font>
  </fonts>
  <fills count="5">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2" fillId="0" borderId="0" applyFont="0" applyFill="0" applyBorder="0" applyAlignment="0" applyProtection="0"/>
    <xf numFmtId="0" fontId="2" fillId="0" borderId="0"/>
  </cellStyleXfs>
  <cellXfs count="244">
    <xf numFmtId="0" fontId="0" fillId="0" borderId="0" xfId="0"/>
    <xf numFmtId="0" fontId="4" fillId="0" borderId="0" xfId="0" applyFont="1"/>
    <xf numFmtId="0" fontId="5" fillId="0" borderId="0" xfId="3" applyFont="1"/>
    <xf numFmtId="0" fontId="6" fillId="0" borderId="0" xfId="3" applyFont="1"/>
    <xf numFmtId="164" fontId="6" fillId="0" borderId="0" xfId="3" applyNumberFormat="1" applyFont="1" applyAlignment="1">
      <alignment horizontal="right"/>
    </xf>
    <xf numFmtId="0" fontId="7" fillId="0" borderId="0" xfId="3" applyFont="1" applyAlignment="1">
      <alignment horizontal="right"/>
    </xf>
    <xf numFmtId="0" fontId="7" fillId="0" borderId="0" xfId="3" applyFont="1" applyAlignment="1">
      <alignment horizontal="center"/>
    </xf>
    <xf numFmtId="0" fontId="8" fillId="0" borderId="0" xfId="3" applyFont="1"/>
    <xf numFmtId="164" fontId="5" fillId="0" borderId="0" xfId="3" applyNumberFormat="1" applyFont="1" applyAlignment="1">
      <alignment horizontal="right"/>
    </xf>
    <xf numFmtId="0" fontId="5" fillId="0" borderId="0" xfId="3" applyFont="1" applyAlignment="1">
      <alignment horizontal="center"/>
    </xf>
    <xf numFmtId="0" fontId="6" fillId="0" borderId="0" xfId="3" applyFont="1" applyAlignment="1">
      <alignment horizontal="center"/>
    </xf>
    <xf numFmtId="0" fontId="9" fillId="0" borderId="0" xfId="3" applyFont="1"/>
    <xf numFmtId="0" fontId="10" fillId="0" borderId="0" xfId="3" applyFont="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Alignment="1">
      <alignment horizontal="right"/>
    </xf>
    <xf numFmtId="0" fontId="9" fillId="0" borderId="0" xfId="5" applyFont="1"/>
    <xf numFmtId="0" fontId="6" fillId="0" borderId="0" xfId="5" applyFont="1"/>
    <xf numFmtId="0" fontId="5" fillId="0" borderId="0" xfId="5" applyFont="1"/>
    <xf numFmtId="0" fontId="8" fillId="0" borderId="0" xfId="5" applyFont="1"/>
    <xf numFmtId="165" fontId="6" fillId="0" borderId="0" xfId="5" applyNumberFormat="1" applyFont="1" applyAlignment="1">
      <alignment horizontal="center"/>
    </xf>
    <xf numFmtId="164" fontId="5" fillId="0" borderId="0" xfId="5" applyNumberFormat="1" applyFont="1" applyAlignment="1">
      <alignment horizontal="right"/>
    </xf>
    <xf numFmtId="43" fontId="5" fillId="0" borderId="0" xfId="4" applyFont="1" applyFill="1" applyBorder="1" applyAlignment="1">
      <alignment horizontal="right"/>
    </xf>
    <xf numFmtId="43" fontId="6" fillId="0" borderId="0" xfId="4" applyFont="1" applyFill="1" applyBorder="1" applyAlignment="1">
      <alignment horizontal="right"/>
    </xf>
    <xf numFmtId="0" fontId="6" fillId="0" borderId="0" xfId="5" applyFont="1" applyAlignment="1">
      <alignment horizontal="center"/>
    </xf>
    <xf numFmtId="0" fontId="5" fillId="0" borderId="0" xfId="5" applyFont="1" applyAlignment="1">
      <alignment horizontal="center"/>
    </xf>
    <xf numFmtId="43" fontId="6" fillId="0" borderId="0" xfId="4" applyFont="1" applyFill="1" applyBorder="1" applyAlignment="1"/>
    <xf numFmtId="164" fontId="6" fillId="0" borderId="0" xfId="5" applyNumberFormat="1" applyFont="1" applyAlignment="1">
      <alignment horizontal="right"/>
    </xf>
    <xf numFmtId="0" fontId="12" fillId="0" borderId="0" xfId="5" applyFont="1"/>
    <xf numFmtId="167" fontId="6" fillId="0" borderId="0" xfId="4" applyNumberFormat="1" applyFont="1" applyFill="1" applyBorder="1" applyAlignment="1"/>
    <xf numFmtId="166" fontId="5" fillId="0" borderId="0" xfId="5" applyNumberFormat="1" applyFont="1" applyAlignment="1">
      <alignment horizontal="center"/>
    </xf>
    <xf numFmtId="43" fontId="6" fillId="0" borderId="0" xfId="4" applyFont="1" applyFill="1" applyBorder="1" applyAlignment="1">
      <alignment horizontal="center"/>
    </xf>
    <xf numFmtId="43" fontId="5" fillId="0" borderId="0" xfId="5" applyNumberFormat="1" applyFont="1" applyAlignment="1">
      <alignment horizontal="center"/>
    </xf>
    <xf numFmtId="43" fontId="6" fillId="0" borderId="0" xfId="4" applyFont="1" applyFill="1"/>
    <xf numFmtId="43" fontId="5" fillId="0" borderId="0" xfId="5" applyNumberFormat="1" applyFont="1"/>
    <xf numFmtId="165" fontId="5" fillId="0" borderId="0" xfId="5" applyNumberFormat="1" applyFont="1" applyAlignment="1">
      <alignment horizontal="center"/>
    </xf>
    <xf numFmtId="167" fontId="6" fillId="0" borderId="0" xfId="4" applyNumberFormat="1" applyFont="1" applyFill="1" applyBorder="1" applyAlignment="1">
      <alignment horizontal="right"/>
    </xf>
    <xf numFmtId="0" fontId="9" fillId="0" borderId="0" xfId="5" applyFont="1" applyAlignment="1">
      <alignment horizontal="center"/>
    </xf>
    <xf numFmtId="43" fontId="6" fillId="0" borderId="0" xfId="5" applyNumberFormat="1" applyFont="1"/>
    <xf numFmtId="164" fontId="6" fillId="0" borderId="0" xfId="5" applyNumberFormat="1" applyFont="1"/>
    <xf numFmtId="0" fontId="6" fillId="0" borderId="0" xfId="5" quotePrefix="1" applyFont="1" applyAlignment="1">
      <alignment horizontal="center"/>
    </xf>
    <xf numFmtId="43" fontId="6" fillId="0" borderId="0" xfId="4" applyFont="1" applyFill="1" applyAlignment="1"/>
    <xf numFmtId="166" fontId="6" fillId="0" borderId="0" xfId="5" applyNumberFormat="1" applyFont="1" applyAlignment="1">
      <alignment horizontal="center"/>
    </xf>
    <xf numFmtId="43" fontId="6" fillId="0" borderId="0" xfId="4" applyFont="1" applyFill="1" applyBorder="1"/>
    <xf numFmtId="0" fontId="6" fillId="0" borderId="0" xfId="5" applyFont="1" applyAlignment="1">
      <alignment vertical="center"/>
    </xf>
    <xf numFmtId="165" fontId="6" fillId="0" borderId="0" xfId="5" applyNumberFormat="1" applyFont="1"/>
    <xf numFmtId="0" fontId="6" fillId="0" borderId="0" xfId="5" applyFont="1" applyAlignment="1">
      <alignment horizontal="right"/>
    </xf>
    <xf numFmtId="164" fontId="6" fillId="0" borderId="0" xfId="5" applyNumberFormat="1" applyFont="1" applyAlignment="1">
      <alignment horizontal="center"/>
    </xf>
    <xf numFmtId="43" fontId="5" fillId="0" borderId="0" xfId="4" applyFont="1" applyFill="1" applyBorder="1" applyAlignment="1">
      <alignment horizontal="center"/>
    </xf>
    <xf numFmtId="0" fontId="6" fillId="0" borderId="0" xfId="5" applyFont="1" applyAlignment="1">
      <alignment horizontal="left"/>
    </xf>
    <xf numFmtId="0" fontId="6" fillId="0" borderId="0" xfId="5" applyFont="1" applyAlignment="1">
      <alignment horizontal="center" vertical="center"/>
    </xf>
    <xf numFmtId="10" fontId="6" fillId="0" borderId="0" xfId="5" applyNumberFormat="1" applyFont="1" applyAlignment="1">
      <alignment vertical="center"/>
    </xf>
    <xf numFmtId="9" fontId="6" fillId="0" borderId="0" xfId="5" applyNumberFormat="1" applyFont="1"/>
    <xf numFmtId="43" fontId="6" fillId="0" borderId="0" xfId="5" applyNumberFormat="1" applyFont="1" applyAlignment="1">
      <alignment horizontal="center"/>
    </xf>
    <xf numFmtId="165" fontId="6" fillId="0" borderId="0" xfId="4" applyNumberFormat="1" applyFont="1" applyFill="1" applyBorder="1" applyAlignment="1">
      <alignment horizontal="right"/>
    </xf>
    <xf numFmtId="165" fontId="6" fillId="0" borderId="0" xfId="4" applyNumberFormat="1" applyFont="1" applyFill="1" applyBorder="1" applyAlignment="1"/>
    <xf numFmtId="168" fontId="6" fillId="0" borderId="0" xfId="5" applyNumberFormat="1" applyFont="1"/>
    <xf numFmtId="6" fontId="6" fillId="0" borderId="0" xfId="5" applyNumberFormat="1" applyFont="1"/>
    <xf numFmtId="0" fontId="6" fillId="0" borderId="0" xfId="5" applyFont="1" applyAlignment="1">
      <alignment wrapText="1"/>
    </xf>
    <xf numFmtId="0" fontId="4" fillId="0" borderId="0" xfId="0" applyFont="1" applyAlignment="1">
      <alignment wrapText="1"/>
    </xf>
    <xf numFmtId="0" fontId="6" fillId="0" borderId="0" xfId="5" applyFont="1" applyAlignment="1">
      <alignment vertical="center" wrapText="1"/>
    </xf>
    <xf numFmtId="0" fontId="6" fillId="0" borderId="0" xfId="5" applyFont="1" applyAlignment="1">
      <alignment horizontal="center" vertical="center" wrapText="1"/>
    </xf>
    <xf numFmtId="0" fontId="13" fillId="0" borderId="0" xfId="3" applyFont="1"/>
    <xf numFmtId="0" fontId="5" fillId="0" borderId="0" xfId="5" applyFont="1" applyAlignment="1">
      <alignment horizontal="center" vertical="center" wrapText="1"/>
    </xf>
    <xf numFmtId="0" fontId="11" fillId="0" borderId="0" xfId="0" applyFont="1" applyAlignment="1">
      <alignment horizontal="center" wrapText="1"/>
    </xf>
    <xf numFmtId="0" fontId="5" fillId="0" borderId="0" xfId="5" applyFont="1" applyAlignment="1">
      <alignment horizontal="center" wrapText="1"/>
    </xf>
    <xf numFmtId="164" fontId="5" fillId="0" borderId="0" xfId="5" applyNumberFormat="1" applyFont="1" applyAlignment="1">
      <alignment horizont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7"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15" fillId="0" borderId="0" xfId="0" applyFont="1"/>
    <xf numFmtId="0" fontId="5" fillId="0" borderId="17" xfId="3" applyFont="1" applyBorder="1"/>
    <xf numFmtId="0" fontId="6" fillId="0" borderId="17" xfId="3" applyFont="1" applyBorder="1"/>
    <xf numFmtId="0" fontId="16" fillId="0" borderId="0" xfId="5" applyFont="1"/>
    <xf numFmtId="0" fontId="17" fillId="0" borderId="0" xfId="0" applyFont="1"/>
    <xf numFmtId="0" fontId="14" fillId="0" borderId="0" xfId="5" applyFont="1" applyAlignment="1">
      <alignment horizontal="center" vertical="center"/>
    </xf>
    <xf numFmtId="0" fontId="0" fillId="0" borderId="0" xfId="0" applyAlignment="1">
      <alignment horizontal="center"/>
    </xf>
    <xf numFmtId="0" fontId="0" fillId="0" borderId="0" xfId="0" applyAlignment="1">
      <alignment horizontal="right"/>
    </xf>
    <xf numFmtId="0" fontId="6" fillId="0" borderId="0" xfId="3" applyFont="1" applyAlignment="1">
      <alignment horizontal="left"/>
    </xf>
    <xf numFmtId="10" fontId="6" fillId="0" borderId="2" xfId="5" applyNumberFormat="1" applyFont="1" applyBorder="1" applyAlignment="1" applyProtection="1">
      <alignment horizontal="center"/>
      <protection locked="0"/>
    </xf>
    <xf numFmtId="1" fontId="6" fillId="0" borderId="2" xfId="5" applyNumberFormat="1" applyFont="1" applyBorder="1" applyAlignment="1" applyProtection="1">
      <alignment horizontal="center"/>
      <protection locked="0"/>
    </xf>
    <xf numFmtId="0" fontId="4" fillId="0" borderId="17" xfId="0" applyFont="1" applyBorder="1" applyAlignment="1" applyProtection="1">
      <alignment vertical="top"/>
      <protection locked="0"/>
    </xf>
    <xf numFmtId="0" fontId="4" fillId="0" borderId="0" xfId="0" applyFont="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0" xfId="0" applyFont="1" applyProtection="1">
      <protection locked="0"/>
    </xf>
    <xf numFmtId="0" fontId="4" fillId="0" borderId="1" xfId="0" applyFont="1" applyBorder="1" applyProtection="1">
      <protection locked="0"/>
    </xf>
    <xf numFmtId="0" fontId="6" fillId="0" borderId="0" xfId="5" applyFont="1" applyProtection="1">
      <protection locked="0"/>
    </xf>
    <xf numFmtId="0" fontId="6" fillId="0" borderId="1" xfId="5" applyFont="1" applyBorder="1" applyProtection="1">
      <protection locked="0"/>
    </xf>
    <xf numFmtId="164" fontId="6" fillId="0" borderId="1" xfId="5" applyNumberFormat="1" applyFont="1" applyBorder="1" applyAlignment="1" applyProtection="1">
      <alignment horizontal="right"/>
      <protection locked="0"/>
    </xf>
    <xf numFmtId="0" fontId="14" fillId="0" borderId="2" xfId="5" applyFont="1" applyBorder="1" applyAlignment="1" applyProtection="1">
      <alignment horizontal="center" vertical="center"/>
      <protection locked="0"/>
    </xf>
    <xf numFmtId="4" fontId="11" fillId="0" borderId="2" xfId="1" applyNumberFormat="1" applyFont="1" applyFill="1" applyBorder="1" applyAlignment="1" applyProtection="1">
      <alignment horizontal="right"/>
      <protection locked="0"/>
    </xf>
    <xf numFmtId="0" fontId="11" fillId="2" borderId="2" xfId="0" applyFont="1" applyFill="1" applyBorder="1" applyAlignment="1" applyProtection="1">
      <alignment horizontal="right"/>
      <protection locked="0"/>
    </xf>
    <xf numFmtId="0" fontId="6" fillId="0" borderId="0" xfId="5" applyFont="1" applyAlignment="1">
      <alignment horizontal="left" wrapText="1"/>
    </xf>
    <xf numFmtId="0" fontId="6" fillId="0" borderId="0" xfId="8" applyFont="1" applyAlignment="1">
      <alignment vertical="top"/>
    </xf>
    <xf numFmtId="43" fontId="6" fillId="0" borderId="0" xfId="4" applyFont="1" applyFill="1" applyBorder="1" applyAlignment="1" applyProtection="1">
      <alignment horizontal="right"/>
      <protection locked="0"/>
    </xf>
    <xf numFmtId="170" fontId="4" fillId="0" borderId="0" xfId="2" applyNumberFormat="1" applyFont="1"/>
    <xf numFmtId="0" fontId="18" fillId="0" borderId="0" xfId="0" applyFont="1"/>
    <xf numFmtId="10" fontId="4" fillId="0" borderId="0" xfId="2" applyNumberFormat="1" applyFont="1"/>
    <xf numFmtId="0" fontId="19" fillId="0" borderId="0" xfId="0" applyFont="1"/>
    <xf numFmtId="170" fontId="19" fillId="0" borderId="0" xfId="2" applyNumberFormat="1" applyFont="1"/>
    <xf numFmtId="0" fontId="20" fillId="0" borderId="0" xfId="0" applyFont="1"/>
    <xf numFmtId="170" fontId="11" fillId="0" borderId="0" xfId="2" applyNumberFormat="1" applyFont="1" applyAlignment="1">
      <alignment horizontal="right"/>
    </xf>
    <xf numFmtId="43" fontId="4" fillId="0" borderId="0" xfId="1" applyFont="1"/>
    <xf numFmtId="167" fontId="5" fillId="0" borderId="0" xfId="5" applyNumberFormat="1" applyFont="1"/>
    <xf numFmtId="167" fontId="6" fillId="0" borderId="0" xfId="5" applyNumberFormat="1" applyFont="1"/>
    <xf numFmtId="43" fontId="6" fillId="0" borderId="0" xfId="5" applyNumberFormat="1" applyFont="1" applyAlignment="1">
      <alignment horizontal="right"/>
    </xf>
    <xf numFmtId="43" fontId="6" fillId="0" borderId="0" xfId="5" applyNumberFormat="1" applyFont="1" applyAlignment="1">
      <alignment horizontal="left" vertical="top"/>
    </xf>
    <xf numFmtId="0" fontId="6" fillId="0" borderId="3"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6" xfId="3" applyFont="1" applyBorder="1" applyAlignment="1" applyProtection="1">
      <alignment horizontal="center" vertical="center"/>
      <protection locked="0"/>
    </xf>
    <xf numFmtId="0" fontId="6" fillId="0" borderId="1" xfId="3"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0" fontId="14" fillId="0" borderId="8" xfId="3" applyFont="1" applyBorder="1" applyAlignment="1" applyProtection="1">
      <alignment horizontal="center" vertical="center"/>
      <protection locked="0"/>
    </xf>
    <xf numFmtId="0" fontId="14" fillId="0" borderId="9" xfId="3" applyFont="1" applyBorder="1" applyAlignment="1" applyProtection="1">
      <alignment horizontal="center" vertical="center"/>
      <protection locked="0"/>
    </xf>
    <xf numFmtId="14" fontId="6" fillId="0" borderId="3" xfId="3" applyNumberFormat="1" applyFont="1" applyBorder="1" applyAlignment="1" applyProtection="1">
      <alignment horizontal="center" vertical="center"/>
      <protection locked="0"/>
    </xf>
    <xf numFmtId="14" fontId="6" fillId="0" borderId="4" xfId="3" applyNumberFormat="1" applyFont="1" applyBorder="1" applyAlignment="1" applyProtection="1">
      <alignment horizontal="center" vertical="center"/>
      <protection locked="0"/>
    </xf>
    <xf numFmtId="14" fontId="6" fillId="0" borderId="5" xfId="3" applyNumberFormat="1" applyFont="1" applyBorder="1" applyAlignment="1" applyProtection="1">
      <alignment horizontal="center" vertical="center"/>
      <protection locked="0"/>
    </xf>
    <xf numFmtId="14" fontId="6" fillId="0" borderId="6" xfId="3" applyNumberFormat="1" applyFont="1" applyBorder="1" applyAlignment="1" applyProtection="1">
      <alignment horizontal="center" vertical="center"/>
      <protection locked="0"/>
    </xf>
    <xf numFmtId="14" fontId="6" fillId="0" borderId="1" xfId="3" applyNumberFormat="1" applyFont="1" applyBorder="1" applyAlignment="1" applyProtection="1">
      <alignment horizontal="center" vertical="center"/>
      <protection locked="0"/>
    </xf>
    <xf numFmtId="14" fontId="6" fillId="0" borderId="7" xfId="3"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3" fontId="6" fillId="2" borderId="10" xfId="4" applyFont="1" applyFill="1" applyBorder="1" applyAlignment="1" applyProtection="1">
      <alignment horizontal="center"/>
      <protection locked="0"/>
    </xf>
    <xf numFmtId="43" fontId="6" fillId="2" borderId="11" xfId="4" applyFont="1" applyFill="1" applyBorder="1" applyAlignment="1" applyProtection="1">
      <alignment horizontal="center"/>
      <protection locked="0"/>
    </xf>
    <xf numFmtId="171" fontId="4" fillId="2" borderId="8" xfId="2" applyNumberFormat="1" applyFont="1" applyFill="1" applyBorder="1" applyAlignment="1" applyProtection="1">
      <alignment horizontal="right"/>
      <protection locked="0"/>
    </xf>
    <xf numFmtId="171" fontId="4" fillId="2" borderId="9" xfId="2" applyNumberFormat="1" applyFont="1" applyFill="1" applyBorder="1" applyAlignment="1" applyProtection="1">
      <alignment horizontal="right"/>
      <protection locked="0"/>
    </xf>
    <xf numFmtId="43" fontId="6" fillId="2" borderId="12" xfId="4" applyFont="1" applyFill="1" applyBorder="1" applyAlignment="1" applyProtection="1">
      <alignment horizontal="center"/>
      <protection locked="0"/>
    </xf>
    <xf numFmtId="43" fontId="6" fillId="2" borderId="13" xfId="4" applyFont="1" applyFill="1" applyBorder="1" applyAlignment="1" applyProtection="1">
      <alignment horizontal="center"/>
      <protection locked="0"/>
    </xf>
    <xf numFmtId="43" fontId="4" fillId="2" borderId="8" xfId="1" applyFont="1" applyFill="1" applyBorder="1" applyAlignment="1" applyProtection="1">
      <alignment horizontal="right"/>
      <protection locked="0"/>
    </xf>
    <xf numFmtId="43" fontId="4" fillId="2" borderId="9" xfId="1" applyFont="1" applyFill="1" applyBorder="1" applyAlignment="1" applyProtection="1">
      <alignment horizontal="right"/>
      <protection locked="0"/>
    </xf>
    <xf numFmtId="43" fontId="4" fillId="0" borderId="8" xfId="1" applyFont="1" applyBorder="1" applyAlignment="1" applyProtection="1">
      <alignment horizontal="right"/>
      <protection locked="0"/>
    </xf>
    <xf numFmtId="43" fontId="4" fillId="0" borderId="9" xfId="1" applyFont="1" applyBorder="1" applyAlignment="1" applyProtection="1">
      <alignment horizontal="right"/>
      <protection locked="0"/>
    </xf>
    <xf numFmtId="0" fontId="14" fillId="0" borderId="8" xfId="5" applyFont="1" applyBorder="1" applyAlignment="1" applyProtection="1">
      <alignment horizontal="center" vertical="center"/>
      <protection locked="0"/>
    </xf>
    <xf numFmtId="0" fontId="14" fillId="0" borderId="9" xfId="5" applyFont="1" applyBorder="1" applyAlignment="1" applyProtection="1">
      <alignment horizontal="center" vertical="center"/>
      <protection locked="0"/>
    </xf>
    <xf numFmtId="43" fontId="6" fillId="0" borderId="8" xfId="5" applyNumberFormat="1" applyFont="1" applyBorder="1" applyAlignment="1" applyProtection="1">
      <alignment horizontal="right"/>
      <protection locked="0"/>
    </xf>
    <xf numFmtId="0" fontId="6" fillId="0" borderId="9" xfId="5" applyFont="1" applyBorder="1" applyAlignment="1" applyProtection="1">
      <alignment horizontal="right"/>
      <protection locked="0"/>
    </xf>
    <xf numFmtId="43"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43" fontId="6" fillId="0" borderId="8" xfId="1" applyFont="1" applyFill="1" applyBorder="1" applyAlignment="1" applyProtection="1">
      <alignment horizontal="right"/>
      <protection locked="0"/>
    </xf>
    <xf numFmtId="43" fontId="6" fillId="0" borderId="9" xfId="1" applyFont="1" applyFill="1" applyBorder="1" applyAlignment="1" applyProtection="1">
      <alignment horizontal="right"/>
      <protection locked="0"/>
    </xf>
    <xf numFmtId="4" fontId="6" fillId="2" borderId="8" xfId="5" applyNumberFormat="1" applyFont="1" applyFill="1" applyBorder="1" applyAlignment="1" applyProtection="1">
      <alignment horizontal="right"/>
      <protection locked="0"/>
    </xf>
    <xf numFmtId="43" fontId="6" fillId="2" borderId="8" xfId="1" applyFont="1" applyFill="1" applyBorder="1" applyAlignment="1" applyProtection="1">
      <alignment horizontal="right"/>
      <protection locked="0"/>
    </xf>
    <xf numFmtId="43" fontId="6" fillId="2" borderId="9" xfId="1" applyFont="1" applyFill="1" applyBorder="1" applyAlignment="1" applyProtection="1">
      <alignment horizontal="right"/>
      <protection locked="0"/>
    </xf>
    <xf numFmtId="4" fontId="6" fillId="2" borderId="6" xfId="4" applyNumberFormat="1" applyFont="1" applyFill="1" applyBorder="1" applyAlignment="1" applyProtection="1">
      <alignment horizontal="center"/>
      <protection locked="0"/>
    </xf>
    <xf numFmtId="4" fontId="6" fillId="2" borderId="1" xfId="4" applyNumberFormat="1" applyFont="1" applyFill="1" applyBorder="1" applyAlignment="1" applyProtection="1">
      <alignment horizontal="center"/>
      <protection locked="0"/>
    </xf>
    <xf numFmtId="4" fontId="6" fillId="2" borderId="7" xfId="4" applyNumberFormat="1" applyFont="1" applyFill="1" applyBorder="1" applyAlignment="1" applyProtection="1">
      <alignment horizontal="center"/>
      <protection locked="0"/>
    </xf>
    <xf numFmtId="0" fontId="4" fillId="0" borderId="0" xfId="0" applyFont="1" applyAlignment="1">
      <alignment horizontal="center" vertical="center"/>
    </xf>
    <xf numFmtId="0" fontId="6" fillId="0" borderId="0" xfId="5" applyFont="1" applyAlignment="1">
      <alignment horizontal="center" vertical="center"/>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1" xfId="5" applyFont="1" applyBorder="1" applyAlignment="1">
      <alignment horizontal="center"/>
    </xf>
    <xf numFmtId="0" fontId="6" fillId="0" borderId="0" xfId="5" applyFont="1" applyAlignment="1">
      <alignment horizontal="center"/>
    </xf>
    <xf numFmtId="4" fontId="6" fillId="2" borderId="14" xfId="4" applyNumberFormat="1" applyFont="1" applyFill="1" applyBorder="1" applyAlignment="1" applyProtection="1">
      <alignment horizontal="center"/>
      <protection locked="0"/>
    </xf>
    <xf numFmtId="4" fontId="6" fillId="2" borderId="18" xfId="4" applyNumberFormat="1" applyFont="1" applyFill="1" applyBorder="1" applyAlignment="1" applyProtection="1">
      <alignment horizontal="center"/>
      <protection locked="0"/>
    </xf>
    <xf numFmtId="4" fontId="6" fillId="2" borderId="15" xfId="4" applyNumberFormat="1" applyFont="1" applyFill="1" applyBorder="1" applyAlignment="1" applyProtection="1">
      <alignment horizontal="center"/>
      <protection locked="0"/>
    </xf>
    <xf numFmtId="0" fontId="5" fillId="0" borderId="0" xfId="5" applyFont="1" applyAlignment="1">
      <alignment horizontal="justify" wrapText="1"/>
    </xf>
    <xf numFmtId="43" fontId="6" fillId="2" borderId="9" xfId="5" applyNumberFormat="1" applyFont="1" applyFill="1" applyBorder="1" applyAlignment="1" applyProtection="1">
      <alignment horizontal="right"/>
      <protection locked="0"/>
    </xf>
    <xf numFmtId="169" fontId="6" fillId="2" borderId="2" xfId="5" applyNumberFormat="1" applyFont="1" applyFill="1" applyBorder="1" applyAlignment="1" applyProtection="1">
      <alignment horizontal="center"/>
      <protection locked="0"/>
    </xf>
    <xf numFmtId="0" fontId="5" fillId="0" borderId="0" xfId="5" applyFont="1" applyAlignment="1">
      <alignment horizontal="left" wrapText="1"/>
    </xf>
    <xf numFmtId="43"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43" fontId="6" fillId="0" borderId="14" xfId="4" applyFont="1" applyFill="1" applyBorder="1" applyAlignment="1" applyProtection="1">
      <alignment horizontal="right"/>
      <protection locked="0"/>
    </xf>
    <xf numFmtId="43" fontId="6" fillId="0" borderId="15" xfId="4" applyFont="1" applyFill="1" applyBorder="1" applyAlignment="1" applyProtection="1">
      <alignment horizontal="right"/>
      <protection locked="0"/>
    </xf>
    <xf numFmtId="43" fontId="6" fillId="2" borderId="14" xfId="4" applyFont="1" applyFill="1" applyBorder="1" applyAlignment="1" applyProtection="1">
      <alignment horizontal="right"/>
      <protection locked="0"/>
    </xf>
    <xf numFmtId="43" fontId="6" fillId="2" borderId="15" xfId="4" applyFont="1" applyFill="1" applyBorder="1" applyAlignment="1" applyProtection="1">
      <alignment horizontal="right"/>
      <protection locked="0"/>
    </xf>
    <xf numFmtId="0" fontId="6" fillId="0" borderId="0" xfId="5" applyFont="1" applyAlignment="1">
      <alignment horizontal="center" vertical="center" wrapText="1"/>
    </xf>
    <xf numFmtId="0" fontId="6" fillId="0" borderId="0" xfId="5" applyFont="1" applyAlignment="1">
      <alignment horizontal="left" wrapText="1"/>
    </xf>
    <xf numFmtId="0" fontId="5" fillId="0" borderId="0" xfId="5" applyFont="1" applyAlignment="1">
      <alignment horizontal="center"/>
    </xf>
    <xf numFmtId="43" fontId="6" fillId="0" borderId="3" xfId="4" applyFont="1" applyFill="1" applyBorder="1" applyAlignment="1" applyProtection="1">
      <alignment horizontal="right"/>
      <protection locked="0"/>
    </xf>
    <xf numFmtId="43" fontId="6" fillId="0" borderId="5" xfId="4" applyFont="1" applyFill="1" applyBorder="1" applyAlignment="1" applyProtection="1">
      <alignment horizontal="right"/>
      <protection locked="0"/>
    </xf>
    <xf numFmtId="43" fontId="6" fillId="0" borderId="6" xfId="4" applyFont="1" applyFill="1" applyBorder="1" applyAlignment="1" applyProtection="1">
      <alignment horizontal="right"/>
      <protection locked="0"/>
    </xf>
    <xf numFmtId="43" fontId="6" fillId="0" borderId="7" xfId="4" applyFont="1" applyFill="1" applyBorder="1" applyAlignment="1" applyProtection="1">
      <alignment horizontal="right"/>
      <protection locked="0"/>
    </xf>
    <xf numFmtId="43" fontId="6" fillId="0" borderId="8" xfId="4" applyFont="1" applyFill="1" applyBorder="1" applyAlignment="1" applyProtection="1">
      <alignment horizontal="right"/>
      <protection locked="0"/>
    </xf>
    <xf numFmtId="43" fontId="6" fillId="0" borderId="9" xfId="4" applyFont="1" applyFill="1" applyBorder="1" applyAlignment="1" applyProtection="1">
      <alignment horizontal="right"/>
      <protection locked="0"/>
    </xf>
    <xf numFmtId="0" fontId="6" fillId="0" borderId="0" xfId="5" applyFont="1" applyAlignment="1">
      <alignment horizontal="justify" wrapText="1"/>
    </xf>
    <xf numFmtId="167" fontId="6" fillId="0" borderId="3" xfId="5" applyNumberFormat="1" applyFont="1" applyBorder="1" applyAlignment="1" applyProtection="1">
      <alignment horizontal="center"/>
      <protection locked="0"/>
    </xf>
    <xf numFmtId="167" fontId="6" fillId="0" borderId="5" xfId="5" applyNumberFormat="1" applyFont="1" applyBorder="1" applyAlignment="1" applyProtection="1">
      <alignment horizontal="center"/>
      <protection locked="0"/>
    </xf>
    <xf numFmtId="167" fontId="6" fillId="0" borderId="6" xfId="5" applyNumberFormat="1" applyFont="1" applyBorder="1" applyAlignment="1" applyProtection="1">
      <alignment horizontal="center"/>
      <protection locked="0"/>
    </xf>
    <xf numFmtId="167" fontId="6" fillId="0" borderId="7" xfId="5" applyNumberFormat="1" applyFont="1" applyBorder="1" applyAlignment="1" applyProtection="1">
      <alignment horizontal="center"/>
      <protection locked="0"/>
    </xf>
    <xf numFmtId="167" fontId="6" fillId="0" borderId="8" xfId="5" applyNumberFormat="1" applyFont="1" applyBorder="1" applyAlignment="1" applyProtection="1">
      <alignment horizontal="center"/>
      <protection locked="0"/>
    </xf>
    <xf numFmtId="167" fontId="6" fillId="0" borderId="9" xfId="5" applyNumberFormat="1" applyFont="1" applyBorder="1" applyAlignment="1" applyProtection="1">
      <alignment horizontal="center"/>
      <protection locked="0"/>
    </xf>
    <xf numFmtId="43" fontId="6" fillId="2" borderId="3" xfId="4" applyFont="1" applyFill="1" applyBorder="1" applyAlignment="1" applyProtection="1">
      <alignment horizontal="right"/>
      <protection locked="0"/>
    </xf>
    <xf numFmtId="43" fontId="6" fillId="2" borderId="5" xfId="4" applyFont="1" applyFill="1" applyBorder="1" applyAlignment="1" applyProtection="1">
      <alignment horizontal="right"/>
      <protection locked="0"/>
    </xf>
    <xf numFmtId="43" fontId="6" fillId="2" borderId="6" xfId="4" applyFont="1" applyFill="1" applyBorder="1" applyAlignment="1" applyProtection="1">
      <alignment horizontal="right"/>
      <protection locked="0"/>
    </xf>
    <xf numFmtId="43" fontId="6" fillId="2" borderId="7" xfId="4" applyFont="1" applyFill="1" applyBorder="1" applyAlignment="1" applyProtection="1">
      <alignment horizontal="right"/>
      <protection locked="0"/>
    </xf>
    <xf numFmtId="0" fontId="12" fillId="0" borderId="0" xfId="5" applyFont="1" applyAlignment="1">
      <alignment horizontal="left" vertical="top" wrapText="1"/>
    </xf>
    <xf numFmtId="10" fontId="6" fillId="2" borderId="8" xfId="5"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43" fontId="6" fillId="0" borderId="8" xfId="4" applyFont="1" applyFill="1" applyBorder="1" applyAlignment="1" applyProtection="1">
      <alignment horizontal="center"/>
      <protection locked="0"/>
    </xf>
    <xf numFmtId="43" fontId="6" fillId="0" borderId="9" xfId="4" applyFont="1" applyFill="1" applyBorder="1" applyAlignment="1" applyProtection="1">
      <alignment horizontal="center"/>
      <protection locked="0"/>
    </xf>
    <xf numFmtId="10" fontId="6" fillId="0" borderId="8" xfId="5" applyNumberFormat="1" applyFont="1" applyBorder="1" applyAlignment="1" applyProtection="1">
      <alignment horizontal="center"/>
      <protection locked="0"/>
    </xf>
    <xf numFmtId="0" fontId="6" fillId="0" borderId="9" xfId="5" applyFont="1" applyBorder="1" applyAlignment="1" applyProtection="1">
      <alignment horizontal="center"/>
      <protection locked="0"/>
    </xf>
    <xf numFmtId="10" fontId="6" fillId="2" borderId="8" xfId="5" quotePrefix="1" applyNumberFormat="1" applyFont="1" applyFill="1" applyBorder="1" applyAlignment="1" applyProtection="1">
      <alignment horizontal="center"/>
      <protection locked="0"/>
    </xf>
    <xf numFmtId="0" fontId="6" fillId="0" borderId="3" xfId="3" applyFont="1" applyBorder="1" applyAlignment="1" applyProtection="1">
      <alignment horizontal="right"/>
      <protection locked="0"/>
    </xf>
    <xf numFmtId="0" fontId="6" fillId="0" borderId="4" xfId="3" applyFont="1" applyBorder="1" applyAlignment="1" applyProtection="1">
      <alignment horizontal="right"/>
      <protection locked="0"/>
    </xf>
    <xf numFmtId="0" fontId="6" fillId="0" borderId="5" xfId="3" applyFont="1" applyBorder="1" applyAlignment="1" applyProtection="1">
      <alignment horizontal="right"/>
      <protection locked="0"/>
    </xf>
    <xf numFmtId="0" fontId="6" fillId="0" borderId="17" xfId="3" applyFont="1" applyBorder="1" applyAlignment="1" applyProtection="1">
      <alignment horizontal="right"/>
      <protection locked="0"/>
    </xf>
    <xf numFmtId="0" fontId="6" fillId="0" borderId="0" xfId="3" applyFont="1" applyAlignment="1" applyProtection="1">
      <alignment horizontal="right"/>
      <protection locked="0"/>
    </xf>
    <xf numFmtId="0" fontId="6" fillId="0" borderId="16" xfId="3" applyFont="1" applyBorder="1" applyAlignment="1" applyProtection="1">
      <alignment horizontal="right"/>
      <protection locked="0"/>
    </xf>
    <xf numFmtId="0" fontId="6" fillId="0" borderId="6" xfId="3" applyFont="1" applyBorder="1" applyAlignment="1" applyProtection="1">
      <alignment horizontal="right"/>
      <protection locked="0"/>
    </xf>
    <xf numFmtId="0" fontId="6" fillId="0" borderId="1" xfId="3" applyFont="1" applyBorder="1" applyAlignment="1" applyProtection="1">
      <alignment horizontal="right"/>
      <protection locked="0"/>
    </xf>
    <xf numFmtId="0" fontId="6" fillId="0" borderId="7" xfId="3" applyFont="1" applyBorder="1" applyAlignment="1" applyProtection="1">
      <alignment horizontal="right"/>
      <protection locked="0"/>
    </xf>
    <xf numFmtId="0" fontId="11" fillId="2" borderId="14" xfId="0" applyFont="1" applyFill="1" applyBorder="1" applyAlignment="1" applyProtection="1">
      <alignment horizontal="right"/>
      <protection locked="0"/>
    </xf>
    <xf numFmtId="0" fontId="11" fillId="2" borderId="18"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0" fontId="5" fillId="0" borderId="17" xfId="5" applyFont="1" applyBorder="1" applyAlignment="1">
      <alignment horizontal="center" vertical="center"/>
    </xf>
    <xf numFmtId="10" fontId="6" fillId="2" borderId="8" xfId="5" quotePrefix="1" applyNumberFormat="1" applyFont="1" applyFill="1" applyBorder="1" applyAlignment="1" applyProtection="1">
      <alignment horizontal="center" wrapText="1"/>
      <protection locked="0"/>
    </xf>
    <xf numFmtId="10" fontId="6" fillId="2" borderId="9" xfId="5" applyNumberFormat="1" applyFont="1" applyFill="1" applyBorder="1" applyAlignment="1" applyProtection="1">
      <alignment horizontal="center" wrapText="1"/>
      <protection locked="0"/>
    </xf>
    <xf numFmtId="0" fontId="6" fillId="2" borderId="9" xfId="5" applyFont="1" applyFill="1" applyBorder="1" applyAlignment="1" applyProtection="1">
      <alignment horizontal="center"/>
      <protection locked="0"/>
    </xf>
    <xf numFmtId="172" fontId="11" fillId="3" borderId="14" xfId="1" applyNumberFormat="1" applyFont="1" applyFill="1" applyBorder="1" applyAlignment="1" applyProtection="1">
      <alignment horizontal="left"/>
      <protection locked="0"/>
    </xf>
    <xf numFmtId="172" fontId="11" fillId="3" borderId="15" xfId="1" applyNumberFormat="1" applyFont="1" applyFill="1" applyBorder="1" applyAlignment="1" applyProtection="1">
      <alignment horizontal="left"/>
      <protection locked="0"/>
    </xf>
    <xf numFmtId="43" fontId="6" fillId="0" borderId="8" xfId="4" quotePrefix="1" applyFont="1" applyFill="1" applyBorder="1" applyAlignment="1" applyProtection="1">
      <alignment horizontal="center"/>
      <protection locked="0"/>
    </xf>
    <xf numFmtId="4" fontId="11" fillId="2" borderId="14" xfId="0" applyNumberFormat="1" applyFont="1" applyFill="1" applyBorder="1" applyAlignment="1" applyProtection="1">
      <alignment horizontal="left"/>
      <protection locked="0"/>
    </xf>
    <xf numFmtId="4" fontId="11" fillId="2" borderId="15" xfId="0" applyNumberFormat="1" applyFont="1" applyFill="1" applyBorder="1" applyAlignment="1" applyProtection="1">
      <alignment horizontal="left"/>
      <protection locked="0"/>
    </xf>
    <xf numFmtId="0" fontId="11" fillId="0" borderId="0" xfId="0" applyFont="1" applyAlignment="1">
      <alignment horizontal="center"/>
    </xf>
    <xf numFmtId="0" fontId="6" fillId="4" borderId="0" xfId="5" applyFont="1" applyFill="1"/>
    <xf numFmtId="170" fontId="2" fillId="4" borderId="3" xfId="2" applyNumberFormat="1" applyFont="1" applyFill="1" applyBorder="1" applyAlignment="1" applyProtection="1">
      <alignment horizontal="right"/>
      <protection locked="0"/>
    </xf>
    <xf numFmtId="170" fontId="2" fillId="4" borderId="5" xfId="2" applyNumberFormat="1" applyFont="1" applyFill="1" applyBorder="1" applyAlignment="1" applyProtection="1">
      <alignment horizontal="right"/>
      <protection locked="0"/>
    </xf>
    <xf numFmtId="170" fontId="2" fillId="4" borderId="6" xfId="2" applyNumberFormat="1" applyFont="1" applyFill="1" applyBorder="1" applyAlignment="1" applyProtection="1">
      <alignment horizontal="right"/>
      <protection locked="0"/>
    </xf>
    <xf numFmtId="170" fontId="2" fillId="4" borderId="7" xfId="2" applyNumberFormat="1" applyFont="1" applyFill="1" applyBorder="1" applyAlignment="1" applyProtection="1">
      <alignment horizontal="right"/>
      <protection locked="0"/>
    </xf>
    <xf numFmtId="2" fontId="6" fillId="4" borderId="2" xfId="5" applyNumberFormat="1" applyFont="1" applyFill="1" applyBorder="1" applyAlignment="1" applyProtection="1">
      <alignment horizontal="center"/>
      <protection locked="0"/>
    </xf>
  </cellXfs>
  <cellStyles count="9">
    <cellStyle name="Comma" xfId="1" builtinId="3"/>
    <cellStyle name="Comma 2" xfId="4" xr:uid="{00000000-0005-0000-0000-000001000000}"/>
    <cellStyle name="Comma 2 2" xfId="7" xr:uid="{7BD1F24D-86CF-4B45-A08B-45C39FDC2520}"/>
    <cellStyle name="Comma 3" xfId="6" xr:uid="{37ACC6E7-AEEE-427F-9D3B-8FC483F293A5}"/>
    <cellStyle name="Normal" xfId="0" builtinId="0"/>
    <cellStyle name="Normal 2" xfId="3" xr:uid="{00000000-0005-0000-0000-000003000000}"/>
    <cellStyle name="Normal 3" xfId="5" xr:uid="{00000000-0005-0000-0000-000004000000}"/>
    <cellStyle name="Normal 3 2" xfId="8" xr:uid="{CC957B72-1A88-4C67-9EB3-EC80D4DB56C9}"/>
    <cellStyle name="Percent" xfId="2" builtinId="5"/>
  </cellStyles>
  <dxfs count="2">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12</xdr:col>
      <xdr:colOff>419100</xdr:colOff>
      <xdr:row>0</xdr:row>
      <xdr:rowOff>1540771</xdr:rowOff>
    </xdr:to>
    <xdr:pic>
      <xdr:nvPicPr>
        <xdr:cNvPr id="6" name="Picture 5">
          <a:extLst>
            <a:ext uri="{FF2B5EF4-FFF2-40B4-BE49-F238E27FC236}">
              <a16:creationId xmlns:a16="http://schemas.microsoft.com/office/drawing/2014/main" id="{D955D721-DED9-4D66-B976-CC36DAB426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1"/>
          <a:ext cx="6610350" cy="1489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8"/>
  <sheetViews>
    <sheetView tabSelected="1" zoomScaleNormal="100" zoomScalePageLayoutView="160" workbookViewId="0">
      <selection activeCell="K51" sqref="K51"/>
    </sheetView>
  </sheetViews>
  <sheetFormatPr defaultColWidth="6.90625" defaultRowHeight="10" x14ac:dyDescent="0.2"/>
  <cols>
    <col min="1" max="10" width="6.90625" style="1"/>
    <col min="11" max="11" width="15" style="1" customWidth="1"/>
    <col min="12" max="12" width="5.453125" style="1" customWidth="1"/>
    <col min="13" max="13" width="6.90625" style="1" customWidth="1"/>
    <col min="14" max="16384" width="6.90625" style="1"/>
  </cols>
  <sheetData>
    <row r="1" spans="1:15" ht="144" customHeight="1" x14ac:dyDescent="0.2"/>
    <row r="2" spans="1:15" ht="15.5" x14ac:dyDescent="0.35">
      <c r="A2" s="12" t="s">
        <v>223</v>
      </c>
      <c r="B2" s="3"/>
      <c r="C2" s="3"/>
      <c r="D2" s="3"/>
      <c r="E2" s="3"/>
      <c r="F2" s="3"/>
      <c r="G2" s="3"/>
      <c r="H2" s="3"/>
      <c r="I2" s="3"/>
      <c r="J2" s="3"/>
      <c r="K2" s="3"/>
      <c r="L2" s="3"/>
      <c r="M2" s="3"/>
      <c r="N2" s="4"/>
      <c r="O2" s="5"/>
    </row>
    <row r="3" spans="1:15" ht="15.5" x14ac:dyDescent="0.35">
      <c r="A3" s="12" t="s">
        <v>224</v>
      </c>
      <c r="B3" s="3"/>
      <c r="C3" s="3"/>
      <c r="D3" s="3"/>
      <c r="E3" s="3"/>
      <c r="F3" s="3"/>
      <c r="G3" s="3"/>
      <c r="H3" s="3"/>
      <c r="I3" s="3"/>
      <c r="J3" s="3"/>
      <c r="K3" s="3"/>
      <c r="L3" s="3"/>
      <c r="M3" s="3"/>
      <c r="N3" s="4"/>
      <c r="O3" s="5"/>
    </row>
    <row r="4" spans="1:15" ht="10.5" x14ac:dyDescent="0.25">
      <c r="A4" s="2"/>
      <c r="B4" s="3"/>
      <c r="C4" s="3"/>
      <c r="D4" s="3"/>
      <c r="E4" s="2"/>
      <c r="F4" s="2"/>
      <c r="G4" s="3"/>
      <c r="H4" s="3"/>
      <c r="I4" s="3"/>
      <c r="J4" s="3"/>
      <c r="K4" s="3"/>
      <c r="L4" s="3"/>
      <c r="M4" s="3"/>
      <c r="N4" s="4"/>
      <c r="O4" s="6"/>
    </row>
    <row r="5" spans="1:15" ht="12" customHeight="1" x14ac:dyDescent="0.25">
      <c r="A5" s="7" t="s">
        <v>0</v>
      </c>
      <c r="B5" s="3"/>
      <c r="C5" s="3"/>
      <c r="D5" s="3"/>
      <c r="E5" s="3"/>
      <c r="F5" s="3"/>
      <c r="G5" s="3"/>
      <c r="H5" s="3"/>
      <c r="I5" s="3"/>
      <c r="J5" s="3"/>
      <c r="K5" s="3"/>
      <c r="L5" s="3"/>
      <c r="M5" s="3"/>
      <c r="N5" s="8"/>
      <c r="O5" s="9"/>
    </row>
    <row r="6" spans="1:15" ht="10.5" x14ac:dyDescent="0.25">
      <c r="A6" s="2"/>
      <c r="B6" s="3"/>
      <c r="C6" s="3"/>
      <c r="D6" s="3"/>
      <c r="E6" s="3"/>
      <c r="F6" s="3"/>
      <c r="G6" s="3"/>
      <c r="H6" s="3"/>
      <c r="I6" s="3"/>
      <c r="J6" s="3"/>
      <c r="K6" s="3"/>
      <c r="L6" s="3"/>
      <c r="M6" s="3"/>
      <c r="N6" s="8"/>
      <c r="O6" s="9"/>
    </row>
    <row r="7" spans="1:15" ht="12" customHeight="1" x14ac:dyDescent="0.25">
      <c r="A7" s="2" t="s">
        <v>34</v>
      </c>
      <c r="B7" s="3"/>
      <c r="C7" s="3"/>
      <c r="D7" s="3"/>
      <c r="E7" s="3"/>
      <c r="F7" s="3"/>
      <c r="G7" s="3"/>
      <c r="H7" s="3"/>
      <c r="I7" s="3"/>
      <c r="J7" s="3"/>
      <c r="K7" s="3"/>
      <c r="L7" s="3"/>
      <c r="M7" s="3"/>
      <c r="N7" s="8"/>
      <c r="O7" s="9"/>
    </row>
    <row r="8" spans="1:15" ht="10.5" x14ac:dyDescent="0.25">
      <c r="A8" s="3"/>
      <c r="B8" s="3"/>
      <c r="C8" s="3"/>
      <c r="D8" s="3"/>
      <c r="E8" s="3"/>
      <c r="F8" s="3"/>
      <c r="G8" s="3"/>
      <c r="H8" s="3"/>
      <c r="I8" s="3"/>
      <c r="J8" s="3"/>
      <c r="K8" s="3"/>
      <c r="L8" s="3"/>
      <c r="M8" s="3"/>
      <c r="N8" s="8"/>
      <c r="O8" s="9"/>
    </row>
    <row r="9" spans="1:15" ht="10.5" x14ac:dyDescent="0.25">
      <c r="A9" s="3"/>
      <c r="B9" s="3"/>
      <c r="C9" s="3"/>
      <c r="D9" s="3"/>
      <c r="E9" s="3"/>
      <c r="F9" s="3"/>
      <c r="G9" s="3"/>
      <c r="H9" s="3"/>
      <c r="I9" s="3"/>
      <c r="J9" s="3"/>
      <c r="K9" s="3"/>
      <c r="L9" s="9" t="s">
        <v>1</v>
      </c>
      <c r="M9" s="9"/>
      <c r="N9" s="8"/>
      <c r="O9" s="9"/>
    </row>
    <row r="10" spans="1:15" ht="10.5" x14ac:dyDescent="0.25">
      <c r="A10" s="3" t="s">
        <v>2</v>
      </c>
      <c r="B10" s="3"/>
      <c r="C10" s="3"/>
      <c r="D10" s="3"/>
      <c r="E10" s="3"/>
      <c r="F10" s="114"/>
      <c r="G10" s="115"/>
      <c r="H10" s="115"/>
      <c r="I10" s="115"/>
      <c r="J10" s="115"/>
      <c r="K10" s="116"/>
      <c r="L10" s="9" t="s">
        <v>3</v>
      </c>
      <c r="M10" s="9"/>
      <c r="N10" s="3"/>
      <c r="O10" s="9"/>
    </row>
    <row r="11" spans="1:15" ht="10.5" x14ac:dyDescent="0.25">
      <c r="A11" s="3"/>
      <c r="B11" s="3"/>
      <c r="C11" s="3"/>
      <c r="D11" s="3"/>
      <c r="E11" s="3"/>
      <c r="F11" s="117"/>
      <c r="G11" s="118"/>
      <c r="H11" s="118"/>
      <c r="I11" s="118"/>
      <c r="J11" s="118"/>
      <c r="K11" s="119"/>
      <c r="L11" s="9"/>
      <c r="M11" s="9"/>
      <c r="N11" s="3"/>
      <c r="O11" s="9"/>
    </row>
    <row r="12" spans="1:15" ht="10.5" x14ac:dyDescent="0.25">
      <c r="A12" s="3"/>
      <c r="B12" s="3"/>
      <c r="C12" s="3"/>
      <c r="D12" s="3"/>
      <c r="E12" s="3"/>
      <c r="F12" s="3"/>
      <c r="G12" s="3"/>
      <c r="H12" s="3"/>
      <c r="I12" s="3"/>
      <c r="J12" s="3"/>
      <c r="K12" s="3"/>
      <c r="L12" s="9"/>
      <c r="M12" s="9"/>
      <c r="N12" s="3"/>
      <c r="O12" s="9"/>
    </row>
    <row r="13" spans="1:15" ht="10.5" x14ac:dyDescent="0.25">
      <c r="A13" s="3" t="s">
        <v>4</v>
      </c>
      <c r="B13" s="3"/>
      <c r="C13" s="3"/>
      <c r="D13" s="3"/>
      <c r="E13" s="3"/>
      <c r="F13" s="114"/>
      <c r="G13" s="115"/>
      <c r="H13" s="115"/>
      <c r="I13" s="115"/>
      <c r="J13" s="115"/>
      <c r="K13" s="116"/>
      <c r="L13" s="9" t="s">
        <v>5</v>
      </c>
      <c r="M13" s="9"/>
      <c r="N13" s="3"/>
      <c r="O13" s="9"/>
    </row>
    <row r="14" spans="1:15" ht="10.5" x14ac:dyDescent="0.25">
      <c r="A14" s="3" t="s">
        <v>6</v>
      </c>
      <c r="B14" s="3"/>
      <c r="C14" s="3"/>
      <c r="D14" s="3"/>
      <c r="E14" s="3"/>
      <c r="F14" s="117"/>
      <c r="G14" s="118"/>
      <c r="H14" s="118"/>
      <c r="I14" s="118"/>
      <c r="J14" s="118"/>
      <c r="K14" s="119"/>
      <c r="L14" s="9"/>
      <c r="M14" s="9"/>
      <c r="N14" s="3"/>
      <c r="O14" s="9"/>
    </row>
    <row r="15" spans="1:15" ht="10.5" x14ac:dyDescent="0.25">
      <c r="A15" s="3"/>
      <c r="B15" s="3"/>
      <c r="C15" s="3"/>
      <c r="D15" s="3"/>
      <c r="E15" s="3"/>
      <c r="F15" s="3"/>
      <c r="G15" s="3"/>
      <c r="H15" s="3"/>
      <c r="I15" s="3"/>
      <c r="J15" s="3"/>
      <c r="K15" s="3"/>
      <c r="L15" s="9"/>
      <c r="M15" s="9"/>
      <c r="N15" s="8"/>
      <c r="O15" s="9"/>
    </row>
    <row r="16" spans="1:15" ht="10.5" x14ac:dyDescent="0.25">
      <c r="A16" s="3" t="s">
        <v>207</v>
      </c>
      <c r="B16" s="3"/>
      <c r="C16" s="3"/>
      <c r="D16" s="3"/>
      <c r="E16" s="3"/>
      <c r="F16" s="114"/>
      <c r="G16" s="128"/>
      <c r="H16" s="128"/>
      <c r="I16" s="128"/>
      <c r="J16" s="128"/>
      <c r="K16" s="129"/>
      <c r="L16" s="9" t="s">
        <v>274</v>
      </c>
      <c r="M16" s="9"/>
      <c r="N16" s="8"/>
      <c r="O16" s="9"/>
    </row>
    <row r="17" spans="1:15" ht="10.5" x14ac:dyDescent="0.25">
      <c r="A17" s="3"/>
      <c r="B17" s="3"/>
      <c r="C17" s="3"/>
      <c r="D17" s="3"/>
      <c r="E17" s="3"/>
      <c r="F17" s="130"/>
      <c r="G17" s="131"/>
      <c r="H17" s="131"/>
      <c r="I17" s="131"/>
      <c r="J17" s="131"/>
      <c r="K17" s="132"/>
      <c r="L17" s="9"/>
      <c r="M17" s="9"/>
      <c r="N17" s="8"/>
      <c r="O17" s="9"/>
    </row>
    <row r="18" spans="1:15" ht="10.5" x14ac:dyDescent="0.25">
      <c r="A18" s="3" t="s">
        <v>208</v>
      </c>
      <c r="B18" s="3"/>
      <c r="C18" s="3"/>
      <c r="D18" s="3"/>
      <c r="E18" s="3"/>
      <c r="F18" s="114"/>
      <c r="G18" s="128"/>
      <c r="H18" s="128"/>
      <c r="I18" s="128"/>
      <c r="J18" s="128"/>
      <c r="K18" s="129"/>
      <c r="L18" s="9" t="s">
        <v>7</v>
      </c>
      <c r="M18" s="9"/>
      <c r="N18" s="8"/>
      <c r="O18" s="9"/>
    </row>
    <row r="19" spans="1:15" ht="10.5" x14ac:dyDescent="0.25">
      <c r="A19" s="3"/>
      <c r="B19" s="3"/>
      <c r="C19" s="3"/>
      <c r="D19" s="3"/>
      <c r="E19" s="3"/>
      <c r="F19" s="130"/>
      <c r="G19" s="131"/>
      <c r="H19" s="131"/>
      <c r="I19" s="131"/>
      <c r="J19" s="131"/>
      <c r="K19" s="132"/>
      <c r="L19" s="9"/>
      <c r="M19" s="9"/>
      <c r="N19" s="8"/>
      <c r="O19" s="9"/>
    </row>
    <row r="20" spans="1:15" ht="12.5" x14ac:dyDescent="0.25">
      <c r="A20" s="82" t="s">
        <v>209</v>
      </c>
      <c r="B20" s="80"/>
      <c r="C20" s="80"/>
      <c r="D20" s="80"/>
      <c r="E20" s="80"/>
      <c r="F20" s="133"/>
      <c r="G20" s="134"/>
      <c r="H20" s="134"/>
      <c r="I20" s="134"/>
      <c r="J20" s="134"/>
      <c r="K20" s="135"/>
      <c r="L20" s="9" t="s">
        <v>9</v>
      </c>
      <c r="M20" s="9"/>
      <c r="N20" s="8"/>
      <c r="O20" s="9"/>
    </row>
    <row r="21" spans="1:15" ht="12.5" x14ac:dyDescent="0.25">
      <c r="B21"/>
      <c r="C21"/>
      <c r="D21"/>
      <c r="E21"/>
      <c r="F21" s="136"/>
      <c r="G21" s="137"/>
      <c r="H21" s="137"/>
      <c r="I21" s="137"/>
      <c r="J21" s="137"/>
      <c r="K21" s="138"/>
      <c r="L21" s="9"/>
      <c r="M21" s="9"/>
      <c r="N21" s="3"/>
      <c r="O21" s="9"/>
    </row>
    <row r="22" spans="1:15" ht="12.5" x14ac:dyDescent="0.25">
      <c r="A22"/>
      <c r="B22"/>
      <c r="C22"/>
      <c r="D22"/>
      <c r="E22"/>
      <c r="F22"/>
      <c r="G22" s="81"/>
      <c r="H22" s="81"/>
      <c r="I22" s="81"/>
      <c r="J22" s="81"/>
      <c r="K22" s="81"/>
      <c r="L22" s="9"/>
      <c r="M22" s="9"/>
      <c r="N22" s="3"/>
      <c r="O22" s="9"/>
    </row>
    <row r="23" spans="1:15" ht="10.5" x14ac:dyDescent="0.25">
      <c r="A23" s="3"/>
      <c r="B23" s="3"/>
      <c r="C23" s="3"/>
      <c r="D23" s="3"/>
      <c r="E23" s="3"/>
      <c r="F23" s="3"/>
      <c r="G23" s="3"/>
      <c r="H23" s="10"/>
      <c r="I23" s="10"/>
      <c r="J23" s="10"/>
      <c r="K23" s="10"/>
      <c r="L23" s="9"/>
      <c r="M23" s="9"/>
      <c r="N23" s="10"/>
      <c r="O23" s="9"/>
    </row>
    <row r="24" spans="1:15" ht="10.5" x14ac:dyDescent="0.25">
      <c r="A24" s="3" t="s">
        <v>35</v>
      </c>
      <c r="B24" s="3"/>
      <c r="C24" s="3"/>
      <c r="D24" s="3"/>
      <c r="E24" s="3"/>
      <c r="F24" s="114"/>
      <c r="G24" s="115"/>
      <c r="H24" s="115"/>
      <c r="I24" s="115"/>
      <c r="J24" s="115"/>
      <c r="K24" s="116"/>
      <c r="L24" s="9" t="s">
        <v>11</v>
      </c>
      <c r="M24" s="9"/>
      <c r="N24" s="3"/>
      <c r="O24" s="9"/>
    </row>
    <row r="25" spans="1:15" ht="10.5" x14ac:dyDescent="0.25">
      <c r="A25" s="3" t="s">
        <v>8</v>
      </c>
      <c r="B25" s="3"/>
      <c r="C25" s="3"/>
      <c r="D25" s="3"/>
      <c r="E25" s="3"/>
      <c r="F25" s="117"/>
      <c r="G25" s="118"/>
      <c r="H25" s="118"/>
      <c r="I25" s="118"/>
      <c r="J25" s="118"/>
      <c r="K25" s="119"/>
      <c r="L25" s="9"/>
      <c r="M25" s="9"/>
      <c r="N25" s="3"/>
      <c r="O25" s="9"/>
    </row>
    <row r="26" spans="1:15" ht="10.5" x14ac:dyDescent="0.25">
      <c r="A26" s="3"/>
      <c r="B26" s="3"/>
      <c r="C26" s="3"/>
      <c r="D26" s="3"/>
      <c r="E26" s="3"/>
      <c r="F26" s="3"/>
      <c r="G26" s="3"/>
      <c r="H26" s="10"/>
      <c r="I26" s="10"/>
      <c r="J26" s="10"/>
      <c r="K26" s="10"/>
      <c r="L26" s="9"/>
      <c r="M26" s="9"/>
      <c r="N26" s="10"/>
      <c r="O26" s="9"/>
    </row>
    <row r="27" spans="1:15" ht="10.5" x14ac:dyDescent="0.25">
      <c r="A27" s="3" t="s">
        <v>187</v>
      </c>
      <c r="B27" s="3"/>
      <c r="C27" s="3"/>
      <c r="D27" s="3"/>
      <c r="E27" s="3"/>
      <c r="F27" s="114"/>
      <c r="G27" s="115"/>
      <c r="H27" s="115"/>
      <c r="I27" s="115"/>
      <c r="J27" s="115"/>
      <c r="K27" s="116"/>
      <c r="L27" s="9" t="s">
        <v>13</v>
      </c>
      <c r="M27" s="9"/>
      <c r="N27" s="3"/>
      <c r="O27" s="9"/>
    </row>
    <row r="28" spans="1:15" ht="10.5" x14ac:dyDescent="0.25">
      <c r="A28" s="3"/>
      <c r="B28" s="3"/>
      <c r="C28" s="3"/>
      <c r="D28" s="3"/>
      <c r="E28" s="3"/>
      <c r="F28" s="117"/>
      <c r="G28" s="118"/>
      <c r="H28" s="118"/>
      <c r="I28" s="118"/>
      <c r="J28" s="118"/>
      <c r="K28" s="119"/>
      <c r="L28" s="9"/>
      <c r="M28" s="9"/>
      <c r="N28" s="3"/>
      <c r="O28" s="9"/>
    </row>
    <row r="29" spans="1:15" ht="10.5" x14ac:dyDescent="0.25">
      <c r="A29" s="3"/>
      <c r="B29" s="3"/>
      <c r="C29" s="3"/>
      <c r="D29" s="3"/>
      <c r="E29" s="3"/>
      <c r="F29" s="3"/>
      <c r="G29" s="3"/>
      <c r="H29" s="3"/>
      <c r="I29" s="3"/>
      <c r="J29" s="3"/>
      <c r="K29" s="3"/>
      <c r="L29" s="9"/>
      <c r="M29" s="9"/>
      <c r="N29" s="8"/>
      <c r="O29" s="9"/>
    </row>
    <row r="30" spans="1:15" ht="10.5" x14ac:dyDescent="0.25">
      <c r="A30" s="3" t="s">
        <v>10</v>
      </c>
      <c r="B30" s="3"/>
      <c r="C30" s="3"/>
      <c r="D30" s="3"/>
      <c r="E30" s="3"/>
      <c r="F30" s="3"/>
      <c r="G30" s="3"/>
      <c r="H30" s="3"/>
      <c r="I30" s="122"/>
      <c r="J30" s="123"/>
      <c r="K30" s="124"/>
      <c r="L30" s="9" t="s">
        <v>14</v>
      </c>
      <c r="M30" s="9"/>
      <c r="N30" s="3"/>
      <c r="O30" s="9"/>
    </row>
    <row r="31" spans="1:15" ht="10.5" x14ac:dyDescent="0.25">
      <c r="A31" s="3" t="s">
        <v>225</v>
      </c>
      <c r="B31" s="3"/>
      <c r="C31" s="3"/>
      <c r="D31" s="3"/>
      <c r="E31" s="3"/>
      <c r="F31" s="3"/>
      <c r="G31" s="3"/>
      <c r="H31" s="3"/>
      <c r="I31" s="125"/>
      <c r="J31" s="126"/>
      <c r="K31" s="127"/>
      <c r="L31" s="9"/>
      <c r="M31" s="9"/>
      <c r="N31" s="3"/>
      <c r="O31" s="9"/>
    </row>
    <row r="32" spans="1:15" ht="10.5" x14ac:dyDescent="0.25">
      <c r="A32" s="3"/>
      <c r="B32" s="3"/>
      <c r="C32" s="3"/>
      <c r="D32" s="3"/>
      <c r="E32" s="3"/>
      <c r="F32" s="3"/>
      <c r="G32" s="3"/>
      <c r="H32" s="3"/>
      <c r="I32" s="3"/>
      <c r="J32" s="3"/>
      <c r="K32" s="3"/>
      <c r="L32" s="9"/>
      <c r="M32" s="9"/>
      <c r="N32" s="8"/>
      <c r="O32" s="9"/>
    </row>
    <row r="33" spans="1:15" ht="10.5" x14ac:dyDescent="0.25">
      <c r="A33" s="3" t="s">
        <v>12</v>
      </c>
      <c r="B33" s="3"/>
      <c r="C33" s="3"/>
      <c r="D33" s="3"/>
      <c r="E33" s="3"/>
      <c r="F33" s="3"/>
      <c r="G33" s="3"/>
      <c r="H33" s="3"/>
      <c r="I33" s="122"/>
      <c r="J33" s="123"/>
      <c r="K33" s="124"/>
      <c r="L33" s="9" t="s">
        <v>16</v>
      </c>
      <c r="M33" s="9"/>
      <c r="N33" s="3"/>
      <c r="O33" s="9"/>
    </row>
    <row r="34" spans="1:15" ht="10.5" x14ac:dyDescent="0.25">
      <c r="A34" s="3" t="s">
        <v>226</v>
      </c>
      <c r="B34" s="3"/>
      <c r="C34" s="3"/>
      <c r="D34" s="3"/>
      <c r="E34" s="3"/>
      <c r="F34" s="3"/>
      <c r="G34" s="3"/>
      <c r="H34" s="3"/>
      <c r="I34" s="125"/>
      <c r="J34" s="126"/>
      <c r="K34" s="127"/>
      <c r="L34" s="9"/>
      <c r="M34" s="9"/>
      <c r="N34" s="3"/>
      <c r="O34" s="9"/>
    </row>
    <row r="35" spans="1:15" ht="10.5" x14ac:dyDescent="0.25">
      <c r="A35" s="3"/>
      <c r="B35" s="3"/>
      <c r="C35" s="3"/>
      <c r="D35" s="3"/>
      <c r="E35" s="3"/>
      <c r="F35" s="3"/>
      <c r="G35" s="3"/>
      <c r="H35" s="3"/>
      <c r="I35" s="3"/>
      <c r="J35" s="3"/>
      <c r="K35" s="3"/>
      <c r="L35" s="9"/>
      <c r="M35" s="9"/>
      <c r="N35" s="8"/>
      <c r="O35" s="9"/>
    </row>
    <row r="36" spans="1:15" ht="10.5" x14ac:dyDescent="0.25">
      <c r="A36" s="3" t="s">
        <v>227</v>
      </c>
      <c r="B36" s="3"/>
      <c r="C36" s="3"/>
      <c r="D36" s="3"/>
      <c r="E36" s="3"/>
      <c r="F36" s="3"/>
      <c r="G36" s="3"/>
      <c r="H36" s="3"/>
      <c r="I36" s="122"/>
      <c r="J36" s="123"/>
      <c r="K36" s="124"/>
      <c r="L36" s="9" t="s">
        <v>19</v>
      </c>
      <c r="M36" s="9"/>
      <c r="N36" s="3"/>
      <c r="O36" s="9"/>
    </row>
    <row r="37" spans="1:15" ht="10.5" x14ac:dyDescent="0.25">
      <c r="A37" s="3" t="s">
        <v>15</v>
      </c>
      <c r="B37" s="3"/>
      <c r="C37" s="3"/>
      <c r="D37" s="3"/>
      <c r="E37" s="3"/>
      <c r="F37" s="3"/>
      <c r="G37" s="3"/>
      <c r="H37" s="3"/>
      <c r="I37" s="125"/>
      <c r="J37" s="126"/>
      <c r="K37" s="127"/>
      <c r="L37" s="9"/>
      <c r="M37" s="9"/>
      <c r="N37" s="3"/>
      <c r="O37" s="9"/>
    </row>
    <row r="38" spans="1:15" ht="10.5" x14ac:dyDescent="0.25">
      <c r="A38" s="3"/>
      <c r="B38" s="3"/>
      <c r="C38" s="3"/>
      <c r="D38" s="3"/>
      <c r="E38" s="3"/>
      <c r="F38" s="3"/>
      <c r="G38" s="3"/>
      <c r="H38" s="3"/>
      <c r="I38" s="3"/>
      <c r="J38" s="3"/>
      <c r="K38" s="10"/>
      <c r="L38" s="9"/>
      <c r="M38" s="9"/>
      <c r="N38" s="10"/>
      <c r="O38" s="9"/>
    </row>
    <row r="39" spans="1:15" ht="10.5" x14ac:dyDescent="0.25">
      <c r="A39" s="3" t="s">
        <v>228</v>
      </c>
      <c r="B39" s="3"/>
      <c r="C39" s="3"/>
      <c r="D39" s="3"/>
      <c r="E39" s="3"/>
      <c r="F39" s="3"/>
      <c r="G39" s="3"/>
      <c r="H39" s="3"/>
      <c r="I39" s="122"/>
      <c r="J39" s="123"/>
      <c r="K39" s="124"/>
      <c r="L39" s="9" t="s">
        <v>20</v>
      </c>
      <c r="M39" s="9"/>
      <c r="N39" s="3"/>
      <c r="O39" s="9"/>
    </row>
    <row r="40" spans="1:15" ht="10.5" x14ac:dyDescent="0.25">
      <c r="A40" s="3" t="s">
        <v>17</v>
      </c>
      <c r="B40" s="3"/>
      <c r="C40" s="3"/>
      <c r="D40" s="3"/>
      <c r="E40" s="3"/>
      <c r="F40" s="3"/>
      <c r="G40" s="3"/>
      <c r="H40" s="3"/>
      <c r="I40" s="125"/>
      <c r="J40" s="126"/>
      <c r="K40" s="127"/>
      <c r="L40" s="9"/>
      <c r="M40" s="9"/>
      <c r="N40" s="3"/>
      <c r="O40" s="9"/>
    </row>
    <row r="41" spans="1:15" ht="10.5" x14ac:dyDescent="0.25">
      <c r="A41" s="3" t="s">
        <v>18</v>
      </c>
      <c r="B41" s="3"/>
      <c r="C41" s="3"/>
      <c r="D41" s="3"/>
      <c r="E41" s="3"/>
      <c r="F41" s="3"/>
      <c r="G41" s="3"/>
      <c r="H41" s="3"/>
      <c r="I41" s="3"/>
      <c r="J41" s="3"/>
      <c r="K41" s="3"/>
      <c r="L41" s="9"/>
      <c r="M41" s="9"/>
      <c r="N41" s="4"/>
      <c r="O41" s="9"/>
    </row>
    <row r="42" spans="1:15" ht="10.5" x14ac:dyDescent="0.25">
      <c r="A42" s="3"/>
      <c r="B42" s="3"/>
      <c r="C42" s="3"/>
      <c r="D42" s="3"/>
      <c r="E42" s="3"/>
      <c r="F42" s="3"/>
      <c r="G42" s="3"/>
      <c r="H42" s="3"/>
      <c r="I42" s="3"/>
      <c r="J42" s="3"/>
      <c r="K42" s="3"/>
      <c r="L42" s="9"/>
      <c r="M42" s="9"/>
      <c r="N42" s="4"/>
      <c r="O42" s="9"/>
    </row>
    <row r="43" spans="1:15" ht="10.5" x14ac:dyDescent="0.25">
      <c r="A43" s="3" t="s">
        <v>159</v>
      </c>
      <c r="B43" s="3"/>
      <c r="C43" s="3"/>
      <c r="D43" s="3"/>
      <c r="E43" s="3"/>
      <c r="F43" s="3"/>
      <c r="G43" s="3"/>
      <c r="H43" s="3"/>
      <c r="I43" s="120"/>
      <c r="J43" s="63"/>
      <c r="K43" s="63"/>
      <c r="L43" s="9" t="s">
        <v>177</v>
      </c>
      <c r="M43" s="9"/>
      <c r="N43" s="3"/>
      <c r="O43" s="9"/>
    </row>
    <row r="44" spans="1:15" ht="10.5" x14ac:dyDescent="0.25">
      <c r="A44" s="3"/>
      <c r="B44" s="3"/>
      <c r="C44" s="3"/>
      <c r="D44" s="3"/>
      <c r="E44" s="3"/>
      <c r="F44" s="3"/>
      <c r="G44" s="3"/>
      <c r="H44" s="3"/>
      <c r="I44" s="121"/>
      <c r="J44" s="63"/>
      <c r="K44" s="63"/>
      <c r="L44" s="9"/>
      <c r="M44" s="9"/>
      <c r="N44" s="3"/>
      <c r="O44" s="9"/>
    </row>
    <row r="45" spans="1:15" ht="10.5" x14ac:dyDescent="0.25">
      <c r="A45" s="3"/>
      <c r="B45" s="3"/>
      <c r="C45" s="3"/>
      <c r="D45" s="3"/>
      <c r="E45" s="3"/>
      <c r="F45" s="3"/>
      <c r="G45" s="3"/>
      <c r="H45" s="3"/>
      <c r="I45" s="3"/>
      <c r="J45" s="3"/>
      <c r="K45" s="3"/>
      <c r="L45" s="9"/>
      <c r="M45" s="9"/>
      <c r="N45" s="4"/>
      <c r="O45" s="9"/>
    </row>
    <row r="46" spans="1:15" ht="10.5" x14ac:dyDescent="0.25">
      <c r="A46" s="3" t="s">
        <v>160</v>
      </c>
      <c r="B46" s="3"/>
      <c r="C46" s="3"/>
      <c r="D46" s="3"/>
      <c r="E46" s="3"/>
      <c r="F46" s="3"/>
      <c r="G46" s="10"/>
      <c r="H46" s="3"/>
      <c r="I46" s="120"/>
      <c r="J46" s="3"/>
      <c r="K46" s="3"/>
      <c r="L46" s="9" t="s">
        <v>178</v>
      </c>
      <c r="M46" s="9"/>
      <c r="N46" s="3"/>
      <c r="O46" s="9"/>
    </row>
    <row r="47" spans="1:15" ht="10.5" x14ac:dyDescent="0.25">
      <c r="A47" s="3"/>
      <c r="B47" s="3"/>
      <c r="C47" s="3"/>
      <c r="D47" s="3"/>
      <c r="E47" s="3"/>
      <c r="F47" s="3"/>
      <c r="G47" s="3"/>
      <c r="H47" s="3"/>
      <c r="I47" s="121"/>
      <c r="J47" s="3"/>
      <c r="K47" s="3"/>
      <c r="L47" s="3"/>
      <c r="M47" s="3"/>
      <c r="N47" s="3"/>
      <c r="O47" s="9"/>
    </row>
    <row r="48" spans="1:15" ht="10.5" x14ac:dyDescent="0.25">
      <c r="A48" s="3"/>
      <c r="B48" s="3"/>
      <c r="C48" s="3"/>
      <c r="D48" s="3"/>
      <c r="E48" s="3"/>
      <c r="F48" s="3"/>
      <c r="G48" s="3"/>
      <c r="H48" s="3"/>
      <c r="I48" s="3"/>
      <c r="J48" s="3"/>
      <c r="K48" s="10"/>
      <c r="L48" s="10"/>
      <c r="M48" s="10"/>
      <c r="N48" s="10"/>
      <c r="O48" s="9"/>
    </row>
    <row r="49" spans="1:15" ht="10.5" x14ac:dyDescent="0.25">
      <c r="A49" s="2" t="s">
        <v>21</v>
      </c>
      <c r="B49" s="3"/>
      <c r="C49" s="3"/>
      <c r="D49" s="3"/>
      <c r="E49" s="3"/>
      <c r="F49" s="3"/>
      <c r="G49" s="3"/>
      <c r="H49" s="3"/>
      <c r="I49" s="3"/>
      <c r="J49" s="3"/>
      <c r="K49" s="3"/>
      <c r="L49" s="3"/>
      <c r="M49" s="3"/>
      <c r="N49" s="8"/>
      <c r="O49" s="9"/>
    </row>
    <row r="50" spans="1:15" ht="10.5" x14ac:dyDescent="0.25">
      <c r="A50" s="2" t="s">
        <v>22</v>
      </c>
      <c r="B50" s="3"/>
      <c r="C50" s="3"/>
      <c r="D50" s="3"/>
      <c r="E50" s="3"/>
      <c r="F50" s="3"/>
      <c r="G50" s="3"/>
      <c r="H50" s="3"/>
      <c r="I50" s="3"/>
      <c r="J50" s="3"/>
      <c r="K50" s="3"/>
      <c r="L50" s="3"/>
      <c r="M50" s="3"/>
      <c r="N50" s="8"/>
      <c r="O50" s="9"/>
    </row>
    <row r="51" spans="1:15" ht="10.5" x14ac:dyDescent="0.25">
      <c r="A51" s="2"/>
      <c r="B51" s="3"/>
      <c r="C51" s="3"/>
      <c r="D51" s="3"/>
      <c r="E51" s="3"/>
      <c r="F51" s="3"/>
      <c r="G51" s="3"/>
      <c r="H51" s="3"/>
      <c r="I51" s="3"/>
      <c r="J51" s="3"/>
      <c r="K51" s="3"/>
      <c r="L51" s="3"/>
      <c r="M51" s="3"/>
      <c r="N51" s="8"/>
      <c r="O51" s="9"/>
    </row>
    <row r="52" spans="1:15" ht="10.5" x14ac:dyDescent="0.25">
      <c r="A52" s="3" t="s">
        <v>23</v>
      </c>
      <c r="B52" s="3"/>
      <c r="C52" s="3"/>
      <c r="D52" s="3"/>
      <c r="E52" s="3"/>
      <c r="F52" s="3"/>
      <c r="G52" s="3"/>
      <c r="H52" s="3"/>
      <c r="I52" s="3"/>
      <c r="J52" s="3"/>
      <c r="K52" s="3"/>
      <c r="L52" s="3"/>
      <c r="M52" s="3"/>
      <c r="N52" s="8"/>
      <c r="O52" s="9"/>
    </row>
    <row r="53" spans="1:15" ht="10.5" x14ac:dyDescent="0.25">
      <c r="A53" s="3"/>
      <c r="B53" s="3"/>
      <c r="C53" s="3"/>
      <c r="D53" s="3"/>
      <c r="E53" s="3"/>
      <c r="F53" s="3"/>
      <c r="G53" s="3"/>
      <c r="H53" s="3"/>
      <c r="I53" s="3"/>
      <c r="J53" s="3"/>
      <c r="K53" s="3"/>
      <c r="L53" s="3"/>
      <c r="M53" s="3"/>
      <c r="N53" s="8"/>
      <c r="O53" s="9"/>
    </row>
    <row r="55" spans="1:15" ht="10.5" x14ac:dyDescent="0.25">
      <c r="A55" s="3"/>
      <c r="B55" s="3"/>
      <c r="C55" s="3"/>
      <c r="D55" s="3"/>
      <c r="E55" s="3"/>
      <c r="F55" s="3"/>
      <c r="G55" s="3"/>
      <c r="H55" s="3"/>
      <c r="I55" s="3"/>
      <c r="J55" s="3"/>
      <c r="K55" s="3"/>
      <c r="L55" s="3"/>
      <c r="M55" s="3"/>
      <c r="N55" s="2"/>
      <c r="O55" s="2"/>
    </row>
    <row r="58" spans="1:15" ht="10.5" x14ac:dyDescent="0.25">
      <c r="K58" s="16"/>
      <c r="L58" s="16"/>
    </row>
  </sheetData>
  <sheetProtection formatCells="0"/>
  <mergeCells count="13">
    <mergeCell ref="F10:K11"/>
    <mergeCell ref="F13:K14"/>
    <mergeCell ref="I43:I44"/>
    <mergeCell ref="I46:I47"/>
    <mergeCell ref="I36:K37"/>
    <mergeCell ref="I39:K40"/>
    <mergeCell ref="F18:K19"/>
    <mergeCell ref="F24:K25"/>
    <mergeCell ref="F27:K28"/>
    <mergeCell ref="I30:K31"/>
    <mergeCell ref="I33:K34"/>
    <mergeCell ref="F20:K21"/>
    <mergeCell ref="F16:K17"/>
  </mergeCells>
  <pageMargins left="0.70866141732283472" right="0.70866141732283472" top="0.74803149606299213" bottom="0.74803149606299213" header="0.31496062992125984" footer="0.31496062992125984"/>
  <pageSetup paperSize="9" scale="92"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'Page 12'!$I$1:$I$2</xm:f>
          </x14:formula1>
          <xm:sqref>I43:I44 I46:I47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53"/>
  <sheetViews>
    <sheetView view="pageLayout" topLeftCell="A4" zoomScaleNormal="100" workbookViewId="0">
      <selection activeCell="F16" sqref="F16"/>
    </sheetView>
  </sheetViews>
  <sheetFormatPr defaultColWidth="6.90625" defaultRowHeight="10" x14ac:dyDescent="0.2"/>
  <cols>
    <col min="1" max="3" width="6.90625" style="1"/>
    <col min="4" max="4" width="8.90625" style="1" customWidth="1"/>
    <col min="5" max="5" width="4.6328125" style="1" customWidth="1"/>
    <col min="6" max="6" width="13.54296875" style="1" customWidth="1"/>
    <col min="7" max="7" width="4.6328125" style="1" customWidth="1"/>
    <col min="8" max="8" width="13.54296875" style="1" customWidth="1"/>
    <col min="9" max="9" width="4.6328125" style="1" customWidth="1"/>
    <col min="10" max="10" width="13.54296875" style="1" customWidth="1"/>
    <col min="11" max="11" width="4.6328125" style="1" customWidth="1"/>
    <col min="12" max="12" width="5.453125" style="1" customWidth="1"/>
    <col min="13" max="16384" width="6.90625" style="1"/>
  </cols>
  <sheetData>
    <row r="1" spans="1:15" ht="22.5" customHeight="1" x14ac:dyDescent="0.2"/>
    <row r="2" spans="1:15" ht="22.5" customHeight="1" x14ac:dyDescent="0.35">
      <c r="A2" s="78" t="s">
        <v>319</v>
      </c>
    </row>
    <row r="4" spans="1:15" ht="10.5" x14ac:dyDescent="0.25">
      <c r="A4" s="14" t="s">
        <v>310</v>
      </c>
    </row>
    <row r="5" spans="1:15" x14ac:dyDescent="0.2">
      <c r="A5" s="74"/>
    </row>
    <row r="7" spans="1:15" ht="10.5" x14ac:dyDescent="0.25">
      <c r="A7" s="18" t="s">
        <v>143</v>
      </c>
      <c r="D7" s="223">
        <f>'Page 1'!F10</f>
        <v>0</v>
      </c>
      <c r="E7" s="224"/>
      <c r="F7" s="224"/>
      <c r="G7" s="224"/>
      <c r="H7" s="224"/>
      <c r="I7" s="224"/>
      <c r="J7" s="225"/>
    </row>
    <row r="8" spans="1:15" x14ac:dyDescent="0.2">
      <c r="F8" s="3"/>
      <c r="G8" s="3"/>
      <c r="H8" s="3"/>
      <c r="I8" s="3"/>
      <c r="J8" s="3"/>
      <c r="K8" s="3"/>
    </row>
    <row r="9" spans="1:15" ht="10.5" x14ac:dyDescent="0.25">
      <c r="A9" s="1" t="s">
        <v>144</v>
      </c>
      <c r="E9" s="226">
        <f>'Page 1'!F16</f>
        <v>0</v>
      </c>
      <c r="F9" s="227"/>
      <c r="G9" s="1" t="s">
        <v>145</v>
      </c>
      <c r="J9" s="98">
        <f>'Page 1'!F24</f>
        <v>0</v>
      </c>
      <c r="K9" s="13"/>
    </row>
    <row r="11" spans="1:15" ht="10.5" x14ac:dyDescent="0.25">
      <c r="A11" s="1" t="s">
        <v>146</v>
      </c>
      <c r="E11" s="232">
        <f>IF(J17="P",'Page 6'!J10+'Page 6'!J13,'Page 6'!J10)</f>
        <v>0</v>
      </c>
      <c r="F11" s="233"/>
      <c r="G11" s="1" t="s">
        <v>147</v>
      </c>
      <c r="J11" s="97">
        <f>E11</f>
        <v>0</v>
      </c>
      <c r="K11" s="13"/>
    </row>
    <row r="13" spans="1:15" ht="56.25" customHeight="1" x14ac:dyDescent="0.2">
      <c r="A13" s="187" t="s">
        <v>330</v>
      </c>
      <c r="B13" s="187"/>
      <c r="C13" s="187"/>
      <c r="D13" s="187"/>
      <c r="E13" s="187"/>
      <c r="F13" s="187"/>
      <c r="G13" s="187"/>
      <c r="H13" s="187"/>
      <c r="I13" s="187"/>
      <c r="J13" s="187"/>
      <c r="K13" s="187"/>
      <c r="L13" s="59"/>
      <c r="M13" s="18"/>
      <c r="N13" s="18"/>
      <c r="O13" s="18"/>
    </row>
    <row r="14" spans="1:15" x14ac:dyDescent="0.2">
      <c r="A14" s="18"/>
      <c r="B14" s="18"/>
      <c r="C14" s="18"/>
      <c r="D14" s="18"/>
      <c r="E14" s="18"/>
      <c r="F14" s="18"/>
      <c r="G14" s="18"/>
      <c r="H14" s="18"/>
      <c r="I14" s="18"/>
      <c r="J14" s="18"/>
      <c r="K14" s="18"/>
      <c r="L14" s="18"/>
      <c r="M14" s="18"/>
      <c r="N14" s="18"/>
      <c r="O14" s="18"/>
    </row>
    <row r="15" spans="1:15" ht="45" customHeight="1" x14ac:dyDescent="0.2">
      <c r="A15" s="187" t="s">
        <v>311</v>
      </c>
      <c r="B15" s="187"/>
      <c r="C15" s="187"/>
      <c r="D15" s="187"/>
      <c r="E15" s="187"/>
      <c r="F15" s="187"/>
      <c r="G15" s="187"/>
      <c r="H15" s="187"/>
      <c r="I15" s="187"/>
      <c r="J15" s="187"/>
      <c r="K15" s="187"/>
      <c r="L15" s="59"/>
      <c r="M15" s="18"/>
      <c r="N15" s="18"/>
      <c r="O15" s="18"/>
    </row>
    <row r="16" spans="1:15" x14ac:dyDescent="0.2">
      <c r="A16" s="18"/>
      <c r="B16" s="18"/>
      <c r="C16" s="18"/>
      <c r="D16" s="18"/>
      <c r="E16" s="18"/>
      <c r="F16" s="18"/>
      <c r="G16" s="18"/>
      <c r="H16" s="18"/>
      <c r="I16" s="18"/>
      <c r="J16" s="18"/>
      <c r="K16" s="18"/>
      <c r="L16" s="18"/>
      <c r="M16" s="18"/>
      <c r="N16" s="18"/>
      <c r="O16" s="18"/>
    </row>
    <row r="17" spans="1:15" ht="10.5" x14ac:dyDescent="0.25">
      <c r="A17" s="18" t="s">
        <v>148</v>
      </c>
      <c r="B17" s="18"/>
      <c r="C17" s="18"/>
      <c r="D17" s="18"/>
      <c r="E17" s="18"/>
      <c r="F17" s="18"/>
      <c r="G17" s="18"/>
      <c r="H17" s="18"/>
      <c r="I17" s="18"/>
      <c r="J17" s="149" t="s">
        <v>162</v>
      </c>
      <c r="K17" s="228" t="s">
        <v>275</v>
      </c>
      <c r="L17" s="45"/>
      <c r="M17" s="45"/>
      <c r="N17" s="18"/>
      <c r="O17" s="18"/>
    </row>
    <row r="18" spans="1:15" ht="10.5" x14ac:dyDescent="0.25">
      <c r="A18" s="19"/>
      <c r="B18" s="18"/>
      <c r="C18" s="18"/>
      <c r="D18" s="18"/>
      <c r="E18" s="18"/>
      <c r="F18" s="19"/>
      <c r="G18" s="18"/>
      <c r="H18" s="18"/>
      <c r="I18" s="18"/>
      <c r="J18" s="150"/>
      <c r="K18" s="228"/>
      <c r="L18" s="45"/>
      <c r="M18" s="45"/>
      <c r="N18" s="18"/>
      <c r="O18" s="18"/>
    </row>
    <row r="19" spans="1:15" ht="10.5" x14ac:dyDescent="0.25">
      <c r="A19" s="18"/>
      <c r="B19" s="18"/>
      <c r="C19" s="18"/>
      <c r="D19" s="18"/>
      <c r="E19" s="18"/>
      <c r="F19" s="19"/>
      <c r="G19" s="18"/>
      <c r="H19" s="18"/>
      <c r="I19" s="18"/>
      <c r="J19" s="57"/>
      <c r="K19" s="18"/>
      <c r="L19" s="51"/>
      <c r="M19" s="51"/>
      <c r="N19" s="18"/>
      <c r="O19" s="18"/>
    </row>
    <row r="20" spans="1:15" ht="22.5" customHeight="1" x14ac:dyDescent="0.2">
      <c r="A20" s="187" t="s">
        <v>149</v>
      </c>
      <c r="B20" s="187"/>
      <c r="C20" s="187"/>
      <c r="D20" s="187"/>
      <c r="E20" s="187"/>
      <c r="F20" s="187"/>
      <c r="G20" s="187"/>
      <c r="H20" s="187"/>
      <c r="I20" s="187"/>
      <c r="J20" s="96" t="str">
        <f>IF(J17="P","","P")</f>
        <v/>
      </c>
      <c r="K20" s="64" t="s">
        <v>276</v>
      </c>
      <c r="L20" s="59"/>
      <c r="M20" s="45"/>
      <c r="N20" s="18"/>
      <c r="O20" s="18"/>
    </row>
    <row r="21" spans="1:15" ht="12.5" x14ac:dyDescent="0.2">
      <c r="A21" s="99"/>
      <c r="B21" s="99"/>
      <c r="C21" s="99"/>
      <c r="D21" s="99"/>
      <c r="E21" s="99"/>
      <c r="F21" s="99"/>
      <c r="G21" s="99"/>
      <c r="H21" s="99"/>
      <c r="I21" s="99"/>
      <c r="J21" s="79"/>
      <c r="K21" s="64"/>
      <c r="L21" s="59"/>
      <c r="M21" s="45"/>
      <c r="N21" s="18"/>
      <c r="O21" s="18"/>
    </row>
    <row r="22" spans="1:15" ht="24" customHeight="1" x14ac:dyDescent="0.2">
      <c r="A22" s="187" t="s">
        <v>315</v>
      </c>
      <c r="B22" s="187"/>
      <c r="C22" s="187"/>
      <c r="D22" s="187"/>
      <c r="E22" s="187"/>
      <c r="F22" s="187"/>
      <c r="G22" s="187"/>
      <c r="H22" s="187"/>
      <c r="I22" s="187"/>
      <c r="J22" s="187"/>
      <c r="K22" s="187"/>
      <c r="L22" s="59"/>
      <c r="M22" s="45"/>
      <c r="N22" s="18"/>
      <c r="O22" s="18"/>
    </row>
    <row r="23" spans="1:15" ht="10.5" x14ac:dyDescent="0.25">
      <c r="A23" s="19"/>
      <c r="B23" s="18"/>
      <c r="C23" s="18"/>
      <c r="D23" s="18"/>
      <c r="E23" s="18"/>
      <c r="F23" s="18"/>
      <c r="G23" s="18"/>
      <c r="H23" s="18"/>
      <c r="I23" s="18"/>
      <c r="J23" s="18"/>
      <c r="K23" s="18"/>
      <c r="L23" s="45"/>
      <c r="M23" s="45"/>
      <c r="N23" s="18"/>
      <c r="O23" s="18"/>
    </row>
    <row r="24" spans="1:15" ht="11.25" customHeight="1" x14ac:dyDescent="0.2">
      <c r="A24" s="18" t="s">
        <v>150</v>
      </c>
      <c r="B24" s="18"/>
      <c r="C24" s="18"/>
      <c r="D24" s="93"/>
      <c r="E24" s="93"/>
      <c r="F24" s="93"/>
      <c r="G24" s="93"/>
      <c r="H24" s="18"/>
      <c r="I24" s="18"/>
      <c r="J24" s="93"/>
      <c r="K24" s="93"/>
      <c r="L24" s="28"/>
      <c r="M24" s="18"/>
    </row>
    <row r="25" spans="1:15" x14ac:dyDescent="0.2">
      <c r="A25" s="18" t="s">
        <v>152</v>
      </c>
      <c r="B25" s="18"/>
      <c r="C25" s="18"/>
      <c r="D25" s="94"/>
      <c r="E25" s="94"/>
      <c r="F25" s="94"/>
      <c r="G25" s="94"/>
      <c r="H25" s="18"/>
      <c r="I25" s="18" t="s">
        <v>151</v>
      </c>
      <c r="J25" s="95"/>
      <c r="K25" s="94"/>
      <c r="L25" s="28"/>
      <c r="M25" s="18"/>
    </row>
    <row r="28" spans="1:15" ht="10.5" x14ac:dyDescent="0.25">
      <c r="A28" s="19" t="str">
        <f>IF(J17="P","Total contributions","Practice contributions")</f>
        <v>Total contributions</v>
      </c>
      <c r="B28" s="20"/>
      <c r="C28" s="18"/>
      <c r="D28" s="18"/>
      <c r="E28" s="25"/>
      <c r="F28" s="18"/>
      <c r="G28" s="18"/>
      <c r="H28" s="18" t="s">
        <v>127</v>
      </c>
      <c r="I28" s="18"/>
      <c r="J28" s="187" t="s">
        <v>142</v>
      </c>
      <c r="K28" s="187"/>
    </row>
    <row r="29" spans="1:15" ht="10.5" x14ac:dyDescent="0.25">
      <c r="A29" s="17"/>
      <c r="B29" s="20"/>
      <c r="C29" s="18"/>
      <c r="D29" s="25" t="s">
        <v>129</v>
      </c>
      <c r="E29" s="25"/>
      <c r="F29" s="18" t="s">
        <v>141</v>
      </c>
      <c r="G29" s="18"/>
      <c r="H29" s="18" t="s">
        <v>130</v>
      </c>
      <c r="I29" s="18"/>
      <c r="J29" s="187"/>
      <c r="K29" s="187"/>
    </row>
    <row r="30" spans="1:15" ht="10.5" x14ac:dyDescent="0.25">
      <c r="A30" s="18"/>
      <c r="B30" s="18"/>
      <c r="C30" s="18"/>
      <c r="D30" s="18"/>
      <c r="E30" s="25"/>
      <c r="F30" s="25"/>
      <c r="G30" s="18"/>
      <c r="H30" s="18"/>
      <c r="I30" s="18"/>
      <c r="J30" s="18"/>
      <c r="K30" s="26"/>
    </row>
    <row r="31" spans="1:15" ht="10.5" x14ac:dyDescent="0.25">
      <c r="A31" s="18" t="s">
        <v>131</v>
      </c>
      <c r="B31" s="18"/>
      <c r="C31" s="18"/>
      <c r="D31" s="229" t="str">
        <f>CONCATENATE(TEXT('Page 7'!D11,"#.#%")," / ",TEXT('Page 8'!D11,"#.#%"))</f>
        <v>5.% / 5.1%</v>
      </c>
      <c r="E31" s="26">
        <v>99</v>
      </c>
      <c r="F31" s="209" t="e">
        <f>'Page 7'!F11+'Page 8'!F11+IF(J17="P",'Page 7'!F37+'Page 8'!F37,)</f>
        <v>#DIV/0!</v>
      </c>
      <c r="G31" s="26">
        <v>103</v>
      </c>
      <c r="H31" s="209">
        <f>'Page 7'!H11+'Page 8'!H11+IF(J17="P",'Page 7'!H37+'Page 8'!H37,)</f>
        <v>0</v>
      </c>
      <c r="I31" s="26">
        <v>107</v>
      </c>
      <c r="J31" s="209" t="e">
        <f>F31-H31</f>
        <v>#DIV/0!</v>
      </c>
      <c r="K31" s="26">
        <v>111</v>
      </c>
    </row>
    <row r="32" spans="1:15" ht="10.5" x14ac:dyDescent="0.25">
      <c r="A32" s="18" t="s">
        <v>128</v>
      </c>
      <c r="B32" s="18"/>
      <c r="C32" s="18"/>
      <c r="D32" s="230"/>
      <c r="E32" s="26"/>
      <c r="F32" s="210"/>
      <c r="G32" s="110"/>
      <c r="H32" s="210"/>
      <c r="I32" s="26"/>
      <c r="J32" s="210"/>
      <c r="K32" s="26"/>
    </row>
    <row r="33" spans="1:11" ht="10.5" x14ac:dyDescent="0.25">
      <c r="A33" s="18"/>
      <c r="B33" s="18"/>
      <c r="C33" s="18"/>
      <c r="D33" s="53"/>
      <c r="E33" s="26"/>
      <c r="F33" s="44"/>
      <c r="G33" s="110"/>
      <c r="H33" s="27"/>
      <c r="I33" s="26"/>
      <c r="J33" s="27"/>
      <c r="K33" s="26"/>
    </row>
    <row r="34" spans="1:11" ht="10.5" x14ac:dyDescent="0.25">
      <c r="A34" s="18" t="s">
        <v>133</v>
      </c>
      <c r="B34" s="18"/>
      <c r="C34" s="18"/>
      <c r="D34" s="207">
        <f>'Page 8'!D14</f>
        <v>0</v>
      </c>
      <c r="E34" s="26">
        <v>100</v>
      </c>
      <c r="F34" s="209" t="e">
        <f>'Page 7'!F14+'Page 8'!F14+IF(J17="P",'Page 7'!F40+'Page 8'!F40,)</f>
        <v>#DIV/0!</v>
      </c>
      <c r="G34" s="26">
        <v>104</v>
      </c>
      <c r="H34" s="209">
        <f>'Page 7'!H14+'Page 8'!H14+IF(J17="P",'Page 7'!H40+'Page 8'!H40,)</f>
        <v>0</v>
      </c>
      <c r="I34" s="26">
        <v>108</v>
      </c>
      <c r="J34" s="209" t="e">
        <f>F34-H34</f>
        <v>#DIV/0!</v>
      </c>
      <c r="K34" s="26">
        <v>112</v>
      </c>
    </row>
    <row r="35" spans="1:11" ht="10.5" x14ac:dyDescent="0.25">
      <c r="A35" s="18" t="s">
        <v>128</v>
      </c>
      <c r="B35" s="18"/>
      <c r="C35" s="18"/>
      <c r="D35" s="231"/>
      <c r="E35" s="26"/>
      <c r="F35" s="210"/>
      <c r="G35" s="110"/>
      <c r="H35" s="210"/>
      <c r="I35" s="26"/>
      <c r="J35" s="210"/>
      <c r="K35" s="26"/>
    </row>
    <row r="36" spans="1:11" ht="10.5" x14ac:dyDescent="0.25">
      <c r="A36" s="18"/>
      <c r="B36" s="18"/>
      <c r="C36" s="18"/>
      <c r="D36" s="18"/>
      <c r="E36" s="26"/>
      <c r="F36" s="44"/>
      <c r="G36" s="110"/>
      <c r="H36" s="27"/>
      <c r="I36" s="26"/>
      <c r="J36" s="27"/>
      <c r="K36" s="26"/>
    </row>
    <row r="37" spans="1:11" ht="10.5" x14ac:dyDescent="0.25">
      <c r="A37" s="18" t="s">
        <v>166</v>
      </c>
      <c r="B37" s="18"/>
      <c r="C37" s="18"/>
      <c r="D37" s="83">
        <v>0</v>
      </c>
      <c r="E37" s="26">
        <v>101</v>
      </c>
      <c r="F37" s="209">
        <f>E11*D37+D38+D39+D40</f>
        <v>0</v>
      </c>
      <c r="G37" s="26">
        <v>105</v>
      </c>
      <c r="H37" s="209">
        <f>'Page 7'!H17+'Page 8'!H17+IF(J17="P",'Page 7'!H43+'Page 8'!H43,)</f>
        <v>0</v>
      </c>
      <c r="I37" s="26">
        <v>109</v>
      </c>
      <c r="J37" s="209">
        <f>F37-H37</f>
        <v>0</v>
      </c>
      <c r="K37" s="26">
        <v>113</v>
      </c>
    </row>
    <row r="38" spans="1:11" ht="10.5" x14ac:dyDescent="0.25">
      <c r="A38" s="18" t="s">
        <v>167</v>
      </c>
      <c r="B38" s="18"/>
      <c r="C38" s="18"/>
      <c r="D38" s="84">
        <v>0</v>
      </c>
      <c r="E38" s="26" t="s">
        <v>279</v>
      </c>
      <c r="F38" s="210"/>
      <c r="G38" s="110"/>
      <c r="H38" s="210"/>
      <c r="I38" s="26"/>
      <c r="J38" s="210"/>
      <c r="K38" s="26"/>
    </row>
    <row r="39" spans="1:11" ht="10.5" x14ac:dyDescent="0.25">
      <c r="A39" s="18" t="s">
        <v>168</v>
      </c>
      <c r="B39" s="18"/>
      <c r="C39" s="18"/>
      <c r="D39" s="84">
        <v>0</v>
      </c>
      <c r="E39" s="26" t="s">
        <v>280</v>
      </c>
      <c r="F39" s="44"/>
      <c r="G39" s="110"/>
      <c r="H39" s="27"/>
      <c r="I39" s="26"/>
      <c r="J39" s="27"/>
      <c r="K39" s="26"/>
    </row>
    <row r="40" spans="1:11" ht="10.5" x14ac:dyDescent="0.25">
      <c r="A40" s="18" t="s">
        <v>300</v>
      </c>
      <c r="B40" s="18"/>
      <c r="C40" s="18"/>
      <c r="D40" s="84">
        <v>0</v>
      </c>
      <c r="E40" s="26" t="s">
        <v>305</v>
      </c>
      <c r="F40" s="44"/>
      <c r="G40" s="110"/>
      <c r="H40" s="27"/>
      <c r="I40" s="26"/>
      <c r="J40" s="27"/>
      <c r="K40" s="26"/>
    </row>
    <row r="41" spans="1:11" ht="10.5" x14ac:dyDescent="0.25">
      <c r="A41" s="18"/>
      <c r="B41" s="18"/>
      <c r="C41" s="18"/>
      <c r="D41" s="18"/>
      <c r="E41" s="26"/>
      <c r="F41" s="44"/>
      <c r="G41" s="110"/>
      <c r="H41" s="27"/>
      <c r="I41" s="26"/>
      <c r="J41" s="27"/>
      <c r="K41" s="26"/>
    </row>
    <row r="42" spans="1:11" ht="10.5" x14ac:dyDescent="0.25">
      <c r="A42" s="18" t="s">
        <v>138</v>
      </c>
      <c r="B42" s="18"/>
      <c r="C42" s="18"/>
      <c r="D42" s="207">
        <f>'Page 8'!D22</f>
        <v>0.14380000000000001</v>
      </c>
      <c r="E42" s="26">
        <v>102</v>
      </c>
      <c r="F42" s="209" t="e">
        <f>'Page 7'!F22+'Page 8'!F22+IF(J17="P",'Page 7'!F48+'Page 8'!F48,)</f>
        <v>#DIV/0!</v>
      </c>
      <c r="G42" s="26">
        <v>106</v>
      </c>
      <c r="H42" s="209">
        <f>'Page 7'!H22+'Page 8'!H22+IF(J17="P",'Page 7'!H48+'Page 8'!H48,)</f>
        <v>0</v>
      </c>
      <c r="I42" s="26">
        <v>110</v>
      </c>
      <c r="J42" s="209" t="e">
        <f>F42-H42</f>
        <v>#DIV/0!</v>
      </c>
      <c r="K42" s="26">
        <v>114</v>
      </c>
    </row>
    <row r="43" spans="1:11" ht="10.5" x14ac:dyDescent="0.25">
      <c r="A43" s="18" t="s">
        <v>128</v>
      </c>
      <c r="B43" s="18"/>
      <c r="C43" s="18"/>
      <c r="D43" s="208"/>
      <c r="E43" s="25"/>
      <c r="F43" s="210"/>
      <c r="G43" s="111"/>
      <c r="H43" s="210"/>
      <c r="I43" s="111"/>
      <c r="J43" s="210"/>
      <c r="K43" s="26"/>
    </row>
    <row r="44" spans="1:11" ht="10.5" x14ac:dyDescent="0.25">
      <c r="A44" s="18"/>
      <c r="B44" s="18"/>
      <c r="C44" s="18"/>
      <c r="D44" s="18"/>
      <c r="E44" s="25"/>
      <c r="F44" s="112"/>
      <c r="G44" s="39"/>
      <c r="H44" s="54"/>
      <c r="I44" s="54"/>
      <c r="J44" s="54"/>
      <c r="K44" s="26"/>
    </row>
    <row r="45" spans="1:11" ht="10.5" x14ac:dyDescent="0.25">
      <c r="A45" s="18" t="s">
        <v>139</v>
      </c>
      <c r="B45" s="18"/>
      <c r="C45" s="18"/>
      <c r="D45" s="18"/>
      <c r="E45" s="25"/>
      <c r="F45" s="112"/>
      <c r="G45" s="39"/>
      <c r="H45" s="112"/>
      <c r="I45" s="54"/>
      <c r="J45" s="209" t="e">
        <f>J31+J34+J37+J42</f>
        <v>#DIV/0!</v>
      </c>
      <c r="K45" s="26">
        <v>115</v>
      </c>
    </row>
    <row r="46" spans="1:11" ht="10.5" x14ac:dyDescent="0.25">
      <c r="A46" s="18"/>
      <c r="B46" s="18"/>
      <c r="C46" s="18"/>
      <c r="D46" s="18"/>
      <c r="E46" s="25"/>
      <c r="F46" s="112"/>
      <c r="G46" s="39"/>
      <c r="H46" s="54"/>
      <c r="I46" s="54"/>
      <c r="J46" s="210"/>
      <c r="K46" s="26"/>
    </row>
    <row r="48" spans="1:11" ht="10.5" x14ac:dyDescent="0.25">
      <c r="A48" s="17" t="s">
        <v>186</v>
      </c>
    </row>
    <row r="49" spans="1:11" ht="33.75" customHeight="1" x14ac:dyDescent="0.2">
      <c r="A49" s="187" t="s">
        <v>188</v>
      </c>
      <c r="B49" s="187"/>
      <c r="C49" s="187"/>
      <c r="D49" s="187"/>
      <c r="E49" s="187"/>
      <c r="F49" s="187"/>
      <c r="G49" s="187"/>
      <c r="H49" s="187"/>
      <c r="I49" s="187"/>
      <c r="J49" s="187"/>
      <c r="K49" s="187"/>
    </row>
    <row r="50" spans="1:11" x14ac:dyDescent="0.2">
      <c r="A50" s="18"/>
    </row>
    <row r="51" spans="1:11" x14ac:dyDescent="0.2">
      <c r="A51" s="18"/>
      <c r="E51" s="91"/>
      <c r="F51" s="91"/>
      <c r="G51" s="91"/>
      <c r="J51" s="91"/>
      <c r="K51" s="91"/>
    </row>
    <row r="52" spans="1:11" x14ac:dyDescent="0.2">
      <c r="A52" s="18" t="s">
        <v>189</v>
      </c>
      <c r="E52" s="92"/>
      <c r="F52" s="92"/>
      <c r="G52" s="92"/>
      <c r="I52" s="1" t="s">
        <v>151</v>
      </c>
      <c r="J52" s="92"/>
      <c r="K52" s="92"/>
    </row>
    <row r="53" spans="1:11" x14ac:dyDescent="0.2">
      <c r="A53" s="18"/>
    </row>
  </sheetData>
  <sheetProtection formatCells="0"/>
  <mergeCells count="27">
    <mergeCell ref="J34:J35"/>
    <mergeCell ref="F37:F38"/>
    <mergeCell ref="H37:H38"/>
    <mergeCell ref="J37:J38"/>
    <mergeCell ref="E11:F11"/>
    <mergeCell ref="A15:K15"/>
    <mergeCell ref="D42:D43"/>
    <mergeCell ref="F42:F43"/>
    <mergeCell ref="H42:H43"/>
    <mergeCell ref="J42:J43"/>
    <mergeCell ref="J45:J46"/>
    <mergeCell ref="A49:K49"/>
    <mergeCell ref="D7:J7"/>
    <mergeCell ref="E9:F9"/>
    <mergeCell ref="A13:K13"/>
    <mergeCell ref="J17:J18"/>
    <mergeCell ref="K17:K18"/>
    <mergeCell ref="A20:I20"/>
    <mergeCell ref="A22:K22"/>
    <mergeCell ref="J28:K29"/>
    <mergeCell ref="D31:D32"/>
    <mergeCell ref="F31:F32"/>
    <mergeCell ref="H31:H32"/>
    <mergeCell ref="J31:J32"/>
    <mergeCell ref="D34:D35"/>
    <mergeCell ref="F34:F35"/>
    <mergeCell ref="H34:H35"/>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2EAFF06B-575C-4A29-9835-ADFEED62A210}">
            <xm:f>'Page 7'!$I$6=""</xm:f>
            <x14:dxf>
              <fill>
                <patternFill>
                  <bgColor rgb="FFDAEEF3"/>
                </patternFill>
              </fill>
            </x14:dxf>
          </x14:cfRule>
          <x14:cfRule type="expression" priority="2" id="{9997021D-590C-4EB9-B0D5-7F7A907B2692}">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8134C0-7183-4108-A428-24B326066150}">
          <x14:formula1>
            <xm:f>'Page 12'!$I$1:$I$2</xm:f>
          </x14:formula1>
          <xm:sqref>J17:J18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648D-DF31-44C4-A55E-CF02B4258DB4}">
  <dimension ref="A1:L53"/>
  <sheetViews>
    <sheetView view="pageLayout" zoomScaleNormal="100" workbookViewId="0">
      <selection activeCell="A15" sqref="A15:K15"/>
    </sheetView>
  </sheetViews>
  <sheetFormatPr defaultColWidth="6.90625" defaultRowHeight="10" x14ac:dyDescent="0.2"/>
  <cols>
    <col min="1" max="3" width="6.90625" style="1"/>
    <col min="4" max="4" width="8.90625" style="1" customWidth="1"/>
    <col min="5" max="5" width="4.6328125" style="1" customWidth="1"/>
    <col min="6" max="6" width="13.54296875" style="1" customWidth="1"/>
    <col min="7" max="7" width="4.6328125" style="1" customWidth="1"/>
    <col min="8" max="8" width="13.54296875" style="1" customWidth="1"/>
    <col min="9" max="9" width="4.6328125" style="1" customWidth="1"/>
    <col min="10" max="10" width="13.54296875" style="1" customWidth="1"/>
    <col min="11" max="11" width="4.6328125" style="1" customWidth="1"/>
    <col min="12" max="12" width="5.453125" style="1" customWidth="1"/>
    <col min="13" max="16384" width="6.90625" style="1"/>
  </cols>
  <sheetData>
    <row r="1" spans="1:12" ht="22.5" customHeight="1" x14ac:dyDescent="0.2"/>
    <row r="2" spans="1:12" ht="22.5" customHeight="1" x14ac:dyDescent="0.35">
      <c r="A2" s="78" t="s">
        <v>320</v>
      </c>
    </row>
    <row r="4" spans="1:12" ht="10.5" x14ac:dyDescent="0.25">
      <c r="A4" s="14" t="s">
        <v>312</v>
      </c>
    </row>
    <row r="5" spans="1:12" x14ac:dyDescent="0.2">
      <c r="A5" s="74"/>
    </row>
    <row r="7" spans="1:12" x14ac:dyDescent="0.2">
      <c r="A7" s="29" t="s">
        <v>313</v>
      </c>
    </row>
    <row r="9" spans="1:12" ht="10.5" x14ac:dyDescent="0.25">
      <c r="A9" s="18" t="s">
        <v>143</v>
      </c>
      <c r="D9" s="223">
        <f>'Page 1'!F10</f>
        <v>0</v>
      </c>
      <c r="E9" s="224"/>
      <c r="F9" s="224"/>
      <c r="G9" s="224"/>
      <c r="H9" s="224"/>
      <c r="I9" s="224"/>
      <c r="J9" s="225"/>
    </row>
    <row r="10" spans="1:12" x14ac:dyDescent="0.2">
      <c r="F10" s="3"/>
      <c r="G10" s="3"/>
      <c r="H10" s="3"/>
      <c r="I10" s="3"/>
      <c r="J10" s="3"/>
      <c r="K10" s="3"/>
    </row>
    <row r="11" spans="1:12" ht="10.5" x14ac:dyDescent="0.25">
      <c r="A11" s="1" t="s">
        <v>144</v>
      </c>
      <c r="E11" s="226">
        <f>'Page 1'!F16</f>
        <v>0</v>
      </c>
      <c r="F11" s="227"/>
      <c r="G11" s="1" t="s">
        <v>145</v>
      </c>
      <c r="J11" s="98">
        <f>'Page 1'!F24</f>
        <v>0</v>
      </c>
      <c r="K11" s="13"/>
    </row>
    <row r="13" spans="1:12" ht="10.5" x14ac:dyDescent="0.25">
      <c r="A13" s="1" t="s">
        <v>146</v>
      </c>
      <c r="E13" s="235">
        <f>'Page 6'!H60+'Page 6'!K60</f>
        <v>0</v>
      </c>
      <c r="F13" s="236"/>
      <c r="G13" s="1" t="s">
        <v>147</v>
      </c>
      <c r="J13" s="97">
        <f>E13</f>
        <v>0</v>
      </c>
      <c r="K13" s="13"/>
    </row>
    <row r="15" spans="1:12" ht="67.5" customHeight="1" x14ac:dyDescent="0.2">
      <c r="A15" s="187" t="s">
        <v>331</v>
      </c>
      <c r="B15" s="187"/>
      <c r="C15" s="187"/>
      <c r="D15" s="187"/>
      <c r="E15" s="187"/>
      <c r="F15" s="187"/>
      <c r="G15" s="187"/>
      <c r="H15" s="187"/>
      <c r="I15" s="187"/>
      <c r="J15" s="187"/>
      <c r="K15" s="187"/>
      <c r="L15" s="59"/>
    </row>
    <row r="16" spans="1:12" x14ac:dyDescent="0.2">
      <c r="A16" s="18"/>
      <c r="B16" s="18"/>
      <c r="C16" s="18"/>
      <c r="D16" s="18"/>
      <c r="E16" s="18"/>
      <c r="F16" s="18"/>
      <c r="G16" s="18"/>
      <c r="H16" s="18"/>
      <c r="I16" s="18"/>
      <c r="J16" s="18"/>
      <c r="K16" s="18"/>
      <c r="L16" s="18"/>
    </row>
    <row r="17" spans="1:12" ht="33.75" customHeight="1" x14ac:dyDescent="0.2">
      <c r="A17" s="187" t="s">
        <v>314</v>
      </c>
      <c r="B17" s="187"/>
      <c r="C17" s="187"/>
      <c r="D17" s="187"/>
      <c r="E17" s="187"/>
      <c r="F17" s="187"/>
      <c r="G17" s="187"/>
      <c r="H17" s="187"/>
      <c r="I17" s="187"/>
      <c r="J17" s="187"/>
      <c r="K17" s="187"/>
      <c r="L17" s="59"/>
    </row>
    <row r="18" spans="1:12" x14ac:dyDescent="0.2">
      <c r="A18" s="18"/>
      <c r="B18" s="18"/>
      <c r="C18" s="18"/>
      <c r="D18" s="18"/>
      <c r="E18" s="18"/>
      <c r="F18" s="18"/>
      <c r="G18" s="18"/>
      <c r="H18" s="18"/>
      <c r="I18" s="18"/>
      <c r="J18" s="18"/>
      <c r="K18" s="18"/>
      <c r="L18" s="18"/>
    </row>
    <row r="19" spans="1:12" ht="12.5" x14ac:dyDescent="0.25">
      <c r="A19" s="18" t="s">
        <v>154</v>
      </c>
      <c r="B19" s="18"/>
      <c r="C19" s="18"/>
      <c r="D19" s="18"/>
      <c r="E19" s="18"/>
      <c r="F19" s="18"/>
      <c r="G19" s="18"/>
      <c r="H19" s="18"/>
      <c r="I19" s="18"/>
      <c r="J19" s="96" t="str">
        <f>IF('Page 10'!J17="P","P","")</f>
        <v>P</v>
      </c>
      <c r="K19" s="26" t="s">
        <v>162</v>
      </c>
      <c r="L19" s="45"/>
    </row>
    <row r="20" spans="1:12" ht="10.5" x14ac:dyDescent="0.25">
      <c r="A20" s="19"/>
      <c r="B20" s="18"/>
      <c r="C20" s="18"/>
      <c r="D20" s="18"/>
      <c r="E20" s="18"/>
      <c r="F20" s="19"/>
      <c r="G20" s="18"/>
      <c r="H20" s="18"/>
      <c r="I20" s="18"/>
      <c r="J20" s="57"/>
      <c r="K20" s="18"/>
      <c r="L20" s="45"/>
    </row>
    <row r="21" spans="1:12" ht="12" customHeight="1" x14ac:dyDescent="0.25">
      <c r="A21" s="187" t="s">
        <v>155</v>
      </c>
      <c r="B21" s="187"/>
      <c r="C21" s="187"/>
      <c r="D21" s="187"/>
      <c r="E21" s="187"/>
      <c r="F21" s="187"/>
      <c r="G21" s="187"/>
      <c r="H21" s="187"/>
      <c r="I21" s="187"/>
      <c r="J21" s="96" t="str">
        <f>IF('Page 10'!J17="P","","P")</f>
        <v/>
      </c>
      <c r="K21" s="66" t="s">
        <v>185</v>
      </c>
      <c r="L21" s="59"/>
    </row>
    <row r="22" spans="1:12" ht="10.5" x14ac:dyDescent="0.25">
      <c r="A22" s="18"/>
      <c r="B22" s="18"/>
      <c r="C22" s="18"/>
      <c r="D22" s="18"/>
      <c r="E22" s="18"/>
      <c r="F22" s="19"/>
      <c r="G22" s="18"/>
      <c r="H22" s="18"/>
      <c r="I22" s="18"/>
      <c r="J22" s="58"/>
      <c r="K22" s="18"/>
      <c r="L22" s="18"/>
    </row>
    <row r="23" spans="1:12" ht="24" customHeight="1" x14ac:dyDescent="0.2">
      <c r="A23" s="187" t="s">
        <v>315</v>
      </c>
      <c r="B23" s="187"/>
      <c r="C23" s="187"/>
      <c r="D23" s="187"/>
      <c r="E23" s="187"/>
      <c r="F23" s="187"/>
      <c r="G23" s="187"/>
      <c r="H23" s="187"/>
      <c r="I23" s="187"/>
      <c r="J23" s="187"/>
      <c r="K23" s="187"/>
      <c r="L23" s="18"/>
    </row>
    <row r="24" spans="1:12" ht="10.5" x14ac:dyDescent="0.25">
      <c r="A24" s="18"/>
      <c r="B24" s="18"/>
      <c r="C24" s="18"/>
      <c r="D24" s="18"/>
      <c r="E24" s="18"/>
      <c r="F24" s="19"/>
      <c r="G24" s="18"/>
      <c r="H24" s="18"/>
      <c r="I24" s="18"/>
      <c r="J24" s="58"/>
      <c r="K24" s="18"/>
      <c r="L24" s="18"/>
    </row>
    <row r="25" spans="1:12" x14ac:dyDescent="0.2">
      <c r="A25" s="18" t="s">
        <v>150</v>
      </c>
      <c r="B25" s="18"/>
      <c r="C25" s="18"/>
      <c r="D25" s="93"/>
      <c r="E25" s="93"/>
      <c r="F25" s="93"/>
      <c r="G25" s="93"/>
      <c r="H25" s="18"/>
      <c r="I25" s="18"/>
      <c r="J25" s="93"/>
      <c r="K25" s="93"/>
      <c r="L25" s="28"/>
    </row>
    <row r="26" spans="1:12" x14ac:dyDescent="0.2">
      <c r="A26" s="18" t="s">
        <v>152</v>
      </c>
      <c r="B26" s="18"/>
      <c r="C26" s="18"/>
      <c r="D26" s="94"/>
      <c r="E26" s="94"/>
      <c r="F26" s="94"/>
      <c r="G26" s="94"/>
      <c r="H26" s="18"/>
      <c r="I26" s="18" t="s">
        <v>151</v>
      </c>
      <c r="J26" s="94"/>
      <c r="K26" s="94"/>
      <c r="L26" s="28"/>
    </row>
    <row r="29" spans="1:12" ht="10.5" x14ac:dyDescent="0.25">
      <c r="A29" s="19" t="s">
        <v>140</v>
      </c>
      <c r="B29" s="20"/>
      <c r="C29" s="18"/>
      <c r="D29" s="18"/>
      <c r="E29" s="25"/>
      <c r="F29" s="18"/>
      <c r="G29" s="18"/>
      <c r="H29" s="18" t="s">
        <v>127</v>
      </c>
      <c r="I29" s="18"/>
      <c r="J29" s="187" t="s">
        <v>142</v>
      </c>
      <c r="K29" s="187"/>
    </row>
    <row r="30" spans="1:12" ht="10.5" x14ac:dyDescent="0.25">
      <c r="A30" s="17"/>
      <c r="B30" s="20"/>
      <c r="C30" s="18"/>
      <c r="D30" s="25" t="s">
        <v>129</v>
      </c>
      <c r="E30" s="25"/>
      <c r="F30" s="18" t="s">
        <v>141</v>
      </c>
      <c r="G30" s="18"/>
      <c r="H30" s="18" t="s">
        <v>130</v>
      </c>
      <c r="I30" s="18"/>
      <c r="J30" s="187"/>
      <c r="K30" s="187"/>
    </row>
    <row r="31" spans="1:12" ht="10.5" x14ac:dyDescent="0.25">
      <c r="A31" s="18"/>
      <c r="B31" s="18"/>
      <c r="C31" s="18"/>
      <c r="D31" s="18"/>
      <c r="E31" s="25"/>
      <c r="F31" s="25"/>
      <c r="G31" s="18"/>
      <c r="H31" s="18"/>
      <c r="I31" s="18"/>
      <c r="J31" s="18"/>
      <c r="K31" s="26"/>
    </row>
    <row r="32" spans="1:12" ht="10.5" x14ac:dyDescent="0.25">
      <c r="A32" s="18" t="s">
        <v>131</v>
      </c>
      <c r="B32" s="18"/>
      <c r="C32" s="18"/>
      <c r="D32" s="229" t="str">
        <f>CONCATENATE(TEXT('Page 7'!D11,"#.#%")," / ",TEXT('Page 8'!D11,"#.#%"))</f>
        <v>5.% / 5.1%</v>
      </c>
      <c r="E32" s="26">
        <v>116</v>
      </c>
      <c r="F32" s="234">
        <f>'Page 7'!F37+'Page 8'!F37</f>
        <v>0</v>
      </c>
      <c r="G32" s="26">
        <v>120</v>
      </c>
      <c r="H32" s="209">
        <f>'Page 7'!H37+'Page 8'!H37</f>
        <v>0</v>
      </c>
      <c r="I32" s="26">
        <v>124</v>
      </c>
      <c r="J32" s="209">
        <f>F32-H32</f>
        <v>0</v>
      </c>
      <c r="K32" s="26">
        <v>128</v>
      </c>
    </row>
    <row r="33" spans="1:11" ht="10.5" x14ac:dyDescent="0.25">
      <c r="A33" s="18" t="s">
        <v>128</v>
      </c>
      <c r="B33" s="18"/>
      <c r="C33" s="18"/>
      <c r="D33" s="230"/>
      <c r="E33" s="26"/>
      <c r="F33" s="210"/>
      <c r="G33" s="110"/>
      <c r="H33" s="210"/>
      <c r="I33" s="110"/>
      <c r="J33" s="210"/>
      <c r="K33" s="26"/>
    </row>
    <row r="34" spans="1:11" ht="10.5" x14ac:dyDescent="0.25">
      <c r="A34" s="18"/>
      <c r="B34" s="18"/>
      <c r="C34" s="18"/>
      <c r="D34" s="53"/>
      <c r="E34" s="26"/>
      <c r="F34" s="44"/>
      <c r="G34" s="110"/>
      <c r="H34" s="27"/>
      <c r="I34" s="110"/>
      <c r="J34" s="27"/>
      <c r="K34" s="26"/>
    </row>
    <row r="35" spans="1:11" ht="10.5" x14ac:dyDescent="0.25">
      <c r="A35" s="18" t="s">
        <v>133</v>
      </c>
      <c r="B35" s="18"/>
      <c r="C35" s="18"/>
      <c r="D35" s="207">
        <f>'Page 8'!D14</f>
        <v>0</v>
      </c>
      <c r="E35" s="26">
        <v>117</v>
      </c>
      <c r="F35" s="209" t="e">
        <f>'Page 7'!F40+'Page 8'!F40</f>
        <v>#DIV/0!</v>
      </c>
      <c r="G35" s="26">
        <v>121</v>
      </c>
      <c r="H35" s="209">
        <f>'Page 7'!H40+'Page 8'!H40</f>
        <v>0</v>
      </c>
      <c r="I35" s="26">
        <v>125</v>
      </c>
      <c r="J35" s="209" t="e">
        <f>F35-H35</f>
        <v>#DIV/0!</v>
      </c>
      <c r="K35" s="26">
        <v>129</v>
      </c>
    </row>
    <row r="36" spans="1:11" ht="10.5" x14ac:dyDescent="0.25">
      <c r="A36" s="18" t="s">
        <v>128</v>
      </c>
      <c r="B36" s="18"/>
      <c r="C36" s="18"/>
      <c r="D36" s="231"/>
      <c r="E36" s="26"/>
      <c r="F36" s="210"/>
      <c r="G36" s="110"/>
      <c r="H36" s="210"/>
      <c r="I36" s="110"/>
      <c r="J36" s="210"/>
      <c r="K36" s="26"/>
    </row>
    <row r="37" spans="1:11" ht="10.5" x14ac:dyDescent="0.25">
      <c r="A37" s="18"/>
      <c r="B37" s="18"/>
      <c r="C37" s="18"/>
      <c r="D37" s="18"/>
      <c r="E37" s="26"/>
      <c r="F37" s="44"/>
      <c r="G37" s="110"/>
      <c r="H37" s="27"/>
      <c r="I37" s="110"/>
      <c r="J37" s="27"/>
      <c r="K37" s="26"/>
    </row>
    <row r="38" spans="1:11" ht="10.5" x14ac:dyDescent="0.25">
      <c r="A38" s="18" t="s">
        <v>166</v>
      </c>
      <c r="B38" s="18"/>
      <c r="C38" s="18"/>
      <c r="D38" s="83">
        <v>0</v>
      </c>
      <c r="E38" s="26">
        <v>118</v>
      </c>
      <c r="F38" s="209">
        <f>E13*D38+D39+D40+D41</f>
        <v>0</v>
      </c>
      <c r="G38" s="26">
        <v>122</v>
      </c>
      <c r="H38" s="209">
        <f>'Page 7'!H43+'Page 8'!H43</f>
        <v>0</v>
      </c>
      <c r="I38" s="26">
        <v>126</v>
      </c>
      <c r="J38" s="209">
        <f>F38-H38</f>
        <v>0</v>
      </c>
      <c r="K38" s="26">
        <v>130</v>
      </c>
    </row>
    <row r="39" spans="1:11" ht="10.5" x14ac:dyDescent="0.25">
      <c r="A39" s="18" t="s">
        <v>167</v>
      </c>
      <c r="B39" s="18"/>
      <c r="C39" s="18"/>
      <c r="D39" s="84">
        <v>0</v>
      </c>
      <c r="E39" s="26" t="s">
        <v>281</v>
      </c>
      <c r="F39" s="210"/>
      <c r="G39" s="110"/>
      <c r="H39" s="210"/>
      <c r="I39" s="110"/>
      <c r="J39" s="210"/>
      <c r="K39" s="26"/>
    </row>
    <row r="40" spans="1:11" ht="10.5" x14ac:dyDescent="0.25">
      <c r="A40" s="18" t="s">
        <v>168</v>
      </c>
      <c r="B40" s="18"/>
      <c r="C40" s="18"/>
      <c r="D40" s="84">
        <v>0</v>
      </c>
      <c r="E40" s="26" t="s">
        <v>282</v>
      </c>
      <c r="F40" s="44"/>
      <c r="G40" s="110"/>
      <c r="H40" s="27"/>
      <c r="I40" s="110"/>
      <c r="J40" s="27"/>
      <c r="K40" s="26"/>
    </row>
    <row r="41" spans="1:11" ht="10.5" x14ac:dyDescent="0.25">
      <c r="A41" s="18" t="s">
        <v>300</v>
      </c>
      <c r="B41" s="18"/>
      <c r="C41" s="18"/>
      <c r="D41" s="84">
        <v>0</v>
      </c>
      <c r="E41" s="26" t="s">
        <v>306</v>
      </c>
      <c r="F41" s="44"/>
      <c r="G41" s="110"/>
      <c r="H41" s="27"/>
      <c r="I41" s="110"/>
      <c r="J41" s="27"/>
      <c r="K41" s="26"/>
    </row>
    <row r="42" spans="1:11" ht="10.5" x14ac:dyDescent="0.25">
      <c r="A42" s="18"/>
      <c r="B42" s="18"/>
      <c r="C42" s="18"/>
      <c r="D42" s="18"/>
      <c r="E42" s="26"/>
      <c r="F42" s="44"/>
      <c r="G42" s="110"/>
      <c r="H42" s="27"/>
      <c r="I42" s="110"/>
      <c r="J42" s="27"/>
      <c r="K42" s="26"/>
    </row>
    <row r="43" spans="1:11" ht="10.5" x14ac:dyDescent="0.25">
      <c r="A43" s="18" t="s">
        <v>138</v>
      </c>
      <c r="B43" s="18"/>
      <c r="C43" s="18"/>
      <c r="D43" s="207">
        <f>'Page 8'!D22</f>
        <v>0.14380000000000001</v>
      </c>
      <c r="E43" s="26">
        <v>119</v>
      </c>
      <c r="F43" s="209">
        <f>ROUNDDOWN(E13*D43,2)</f>
        <v>0</v>
      </c>
      <c r="G43" s="26">
        <v>123</v>
      </c>
      <c r="H43" s="209">
        <f>'Page 7'!H48+'Page 8'!H48</f>
        <v>0</v>
      </c>
      <c r="I43" s="26">
        <v>127</v>
      </c>
      <c r="J43" s="209">
        <f>F43-H43</f>
        <v>0</v>
      </c>
      <c r="K43" s="26">
        <v>131</v>
      </c>
    </row>
    <row r="44" spans="1:11" ht="10.5" x14ac:dyDescent="0.25">
      <c r="A44" s="18" t="s">
        <v>128</v>
      </c>
      <c r="B44" s="18"/>
      <c r="C44" s="18"/>
      <c r="D44" s="208"/>
      <c r="E44" s="25"/>
      <c r="F44" s="210"/>
      <c r="G44" s="111"/>
      <c r="H44" s="210"/>
      <c r="I44" s="111"/>
      <c r="J44" s="210"/>
      <c r="K44" s="26"/>
    </row>
    <row r="45" spans="1:11" ht="10.5" x14ac:dyDescent="0.25">
      <c r="A45" s="18"/>
      <c r="B45" s="18"/>
      <c r="C45" s="18"/>
      <c r="D45" s="18"/>
      <c r="E45" s="25"/>
      <c r="F45" s="112"/>
      <c r="G45" s="39"/>
      <c r="H45" s="54"/>
      <c r="I45" s="54"/>
      <c r="J45" s="54"/>
      <c r="K45" s="26"/>
    </row>
    <row r="46" spans="1:11" ht="10.5" x14ac:dyDescent="0.25">
      <c r="A46" s="18" t="s">
        <v>139</v>
      </c>
      <c r="B46" s="18"/>
      <c r="C46" s="18"/>
      <c r="D46" s="18"/>
      <c r="E46" s="25"/>
      <c r="F46" s="112"/>
      <c r="G46" s="39"/>
      <c r="H46" s="112"/>
      <c r="I46" s="54"/>
      <c r="J46" s="209" t="e">
        <f>J32+J35+J38+J43</f>
        <v>#DIV/0!</v>
      </c>
      <c r="K46" s="26">
        <v>132</v>
      </c>
    </row>
    <row r="47" spans="1:11" ht="10.5" x14ac:dyDescent="0.25">
      <c r="A47" s="18"/>
      <c r="B47" s="18"/>
      <c r="C47" s="18"/>
      <c r="D47" s="18"/>
      <c r="E47" s="25"/>
      <c r="F47" s="112"/>
      <c r="G47" s="39"/>
      <c r="H47" s="54"/>
      <c r="I47" s="54"/>
      <c r="J47" s="210"/>
      <c r="K47" s="26"/>
    </row>
    <row r="48" spans="1:11" ht="10.5" x14ac:dyDescent="0.25">
      <c r="A48" s="14" t="s">
        <v>220</v>
      </c>
    </row>
    <row r="50" spans="1:12" ht="33.75" customHeight="1" x14ac:dyDescent="0.2">
      <c r="A50" s="187" t="s">
        <v>156</v>
      </c>
      <c r="B50" s="187"/>
      <c r="C50" s="187"/>
      <c r="D50" s="187"/>
      <c r="E50" s="187"/>
      <c r="F50" s="187"/>
      <c r="G50" s="187"/>
      <c r="H50" s="187"/>
      <c r="I50" s="187"/>
      <c r="J50" s="187"/>
      <c r="K50" s="187"/>
      <c r="L50" s="59"/>
    </row>
    <row r="51" spans="1:12" x14ac:dyDescent="0.2">
      <c r="A51" s="18"/>
    </row>
    <row r="52" spans="1:12" x14ac:dyDescent="0.2">
      <c r="A52" s="18" t="s">
        <v>157</v>
      </c>
      <c r="B52" s="18"/>
      <c r="C52" s="18"/>
      <c r="D52" s="93"/>
      <c r="E52" s="93"/>
      <c r="F52" s="93"/>
      <c r="G52" s="93"/>
      <c r="H52" s="18"/>
      <c r="I52" s="18"/>
      <c r="J52" s="93"/>
      <c r="K52" s="93"/>
      <c r="L52" s="28"/>
    </row>
    <row r="53" spans="1:12" x14ac:dyDescent="0.2">
      <c r="A53" s="18" t="s">
        <v>158</v>
      </c>
      <c r="B53" s="18"/>
      <c r="C53" s="18"/>
      <c r="D53" s="94"/>
      <c r="E53" s="94"/>
      <c r="F53" s="94"/>
      <c r="G53" s="94"/>
      <c r="H53" s="18"/>
      <c r="I53" s="18" t="s">
        <v>151</v>
      </c>
      <c r="J53" s="95"/>
      <c r="K53" s="94"/>
      <c r="L53" s="28"/>
    </row>
  </sheetData>
  <mergeCells count="25">
    <mergeCell ref="A21:I21"/>
    <mergeCell ref="D9:J9"/>
    <mergeCell ref="E11:F11"/>
    <mergeCell ref="E13:F13"/>
    <mergeCell ref="A15:K15"/>
    <mergeCell ref="A17:K17"/>
    <mergeCell ref="A23:K23"/>
    <mergeCell ref="J29:K30"/>
    <mergeCell ref="D32:D33"/>
    <mergeCell ref="F32:F33"/>
    <mergeCell ref="H32:H33"/>
    <mergeCell ref="J32:J33"/>
    <mergeCell ref="A50:K50"/>
    <mergeCell ref="D35:D36"/>
    <mergeCell ref="F35:F36"/>
    <mergeCell ref="H35:H36"/>
    <mergeCell ref="J35:J36"/>
    <mergeCell ref="F38:F39"/>
    <mergeCell ref="H38:H39"/>
    <mergeCell ref="J38:J39"/>
    <mergeCell ref="D43:D44"/>
    <mergeCell ref="F43:F44"/>
    <mergeCell ref="H43:H44"/>
    <mergeCell ref="J43:J44"/>
    <mergeCell ref="J46:J47"/>
  </mergeCell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3308C3F-FA94-439D-88BA-976C323477AF}">
            <xm:f>'Page 7'!$I$6=""</xm:f>
            <x14:dxf>
              <fill>
                <patternFill>
                  <bgColor rgb="FFDAEEF3"/>
                </patternFill>
              </fill>
            </x14:dxf>
          </x14:cfRule>
          <x14:cfRule type="expression" priority="2" id="{0804853A-BA6B-4309-8650-E92D2F732F6D}">
            <xm:f>'Page 7'!$I$6="P"</xm:f>
            <x14:dxf/>
          </x14:cfRule>
          <xm:sqref>J13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20"/>
  <sheetViews>
    <sheetView view="pageLayout" zoomScaleNormal="100" workbookViewId="0">
      <selection activeCell="D10" sqref="D10"/>
    </sheetView>
  </sheetViews>
  <sheetFormatPr defaultColWidth="9.08984375" defaultRowHeight="10" x14ac:dyDescent="0.2"/>
  <cols>
    <col min="1" max="3" width="10.08984375" style="1" customWidth="1"/>
    <col min="4" max="4" width="10.08984375" style="102" customWidth="1"/>
    <col min="5" max="5" width="7.90625" style="102" customWidth="1"/>
    <col min="6" max="9" width="10.08984375" style="1" customWidth="1"/>
    <col min="10" max="16384" width="9.08984375" style="1"/>
  </cols>
  <sheetData>
    <row r="1" spans="1:9" ht="22.5" customHeight="1" x14ac:dyDescent="0.2">
      <c r="I1" s="107" t="s">
        <v>162</v>
      </c>
    </row>
    <row r="2" spans="1:9" s="105" customFormat="1" ht="22.5" customHeight="1" x14ac:dyDescent="0.35">
      <c r="A2" s="78" t="s">
        <v>321</v>
      </c>
      <c r="D2" s="106"/>
      <c r="E2" s="106"/>
      <c r="I2" s="103"/>
    </row>
    <row r="4" spans="1:9" x14ac:dyDescent="0.2">
      <c r="A4" s="1" t="s">
        <v>322</v>
      </c>
    </row>
    <row r="7" spans="1:9" ht="10.5" x14ac:dyDescent="0.25">
      <c r="A7" s="14" t="s">
        <v>323</v>
      </c>
      <c r="C7" s="102"/>
      <c r="F7" s="14" t="s">
        <v>326</v>
      </c>
      <c r="H7" s="102"/>
      <c r="I7" s="102"/>
    </row>
    <row r="8" spans="1:9" ht="10.5" x14ac:dyDescent="0.25">
      <c r="B8" s="14"/>
      <c r="C8" s="102"/>
      <c r="G8" s="14"/>
      <c r="H8" s="102"/>
      <c r="I8" s="102"/>
    </row>
    <row r="9" spans="1:9" ht="12.75" customHeight="1" x14ac:dyDescent="0.25">
      <c r="A9" s="237" t="s">
        <v>324</v>
      </c>
      <c r="B9" s="237"/>
      <c r="C9" s="108" t="s">
        <v>163</v>
      </c>
      <c r="D9" s="108" t="s">
        <v>164</v>
      </c>
      <c r="F9" s="237" t="s">
        <v>324</v>
      </c>
      <c r="G9" s="237"/>
      <c r="H9" s="108" t="s">
        <v>163</v>
      </c>
      <c r="I9" s="108" t="s">
        <v>164</v>
      </c>
    </row>
    <row r="10" spans="1:9" x14ac:dyDescent="0.2">
      <c r="A10" s="109">
        <v>0</v>
      </c>
      <c r="B10" s="109">
        <v>15431.99</v>
      </c>
      <c r="C10" s="102">
        <v>0.05</v>
      </c>
      <c r="D10" s="104">
        <v>0.14380000000000001</v>
      </c>
      <c r="E10" s="104"/>
      <c r="F10" s="109">
        <v>0</v>
      </c>
      <c r="G10" s="109">
        <f>F11-0.01</f>
        <v>13246.99</v>
      </c>
      <c r="H10" s="102">
        <v>5.0999999999999997E-2</v>
      </c>
      <c r="I10" s="104">
        <v>0.14380000000000001</v>
      </c>
    </row>
    <row r="11" spans="1:9" x14ac:dyDescent="0.2">
      <c r="A11" s="109">
        <v>15432</v>
      </c>
      <c r="B11" s="109">
        <f>A12-0.01</f>
        <v>21477.99</v>
      </c>
      <c r="C11" s="102">
        <v>5.6000000000000001E-2</v>
      </c>
      <c r="D11" s="104">
        <v>0.14380000000000001</v>
      </c>
      <c r="E11" s="104"/>
      <c r="F11" s="109">
        <v>13247</v>
      </c>
      <c r="G11" s="109">
        <f t="shared" ref="G11:G19" si="0">F12-0.01</f>
        <v>16831.990000000002</v>
      </c>
      <c r="H11" s="102">
        <v>5.7000000000000002E-2</v>
      </c>
      <c r="I11" s="104">
        <v>0.14380000000000001</v>
      </c>
    </row>
    <row r="12" spans="1:9" x14ac:dyDescent="0.2">
      <c r="A12" s="109">
        <v>21478</v>
      </c>
      <c r="B12" s="109">
        <f>A13-0.01</f>
        <v>26823.99</v>
      </c>
      <c r="C12" s="102">
        <v>7.0999999999999994E-2</v>
      </c>
      <c r="D12" s="104">
        <v>0.14380000000000001</v>
      </c>
      <c r="E12" s="104"/>
      <c r="F12" s="109">
        <v>16832</v>
      </c>
      <c r="G12" s="109">
        <f t="shared" si="0"/>
        <v>22878.99</v>
      </c>
      <c r="H12" s="102">
        <v>6.0999999999999999E-2</v>
      </c>
      <c r="I12" s="104">
        <v>0.14380000000000001</v>
      </c>
    </row>
    <row r="13" spans="1:9" x14ac:dyDescent="0.2">
      <c r="A13" s="109">
        <v>26824</v>
      </c>
      <c r="B13" s="109">
        <f>A14-0.01</f>
        <v>47845.99</v>
      </c>
      <c r="C13" s="102">
        <v>9.2999999999999999E-2</v>
      </c>
      <c r="D13" s="104">
        <v>0.14380000000000001</v>
      </c>
      <c r="E13" s="104"/>
      <c r="F13" s="109">
        <v>22879</v>
      </c>
      <c r="G13" s="109">
        <f t="shared" si="0"/>
        <v>23948.99</v>
      </c>
      <c r="H13" s="102">
        <v>6.8000000000000005E-2</v>
      </c>
      <c r="I13" s="104">
        <v>0.14380000000000001</v>
      </c>
    </row>
    <row r="14" spans="1:9" x14ac:dyDescent="0.2">
      <c r="A14" s="109">
        <v>47846</v>
      </c>
      <c r="B14" s="109">
        <f>A15-0.01</f>
        <v>70630.990000000005</v>
      </c>
      <c r="C14" s="102">
        <v>0.125</v>
      </c>
      <c r="D14" s="104">
        <v>0.14380000000000001</v>
      </c>
      <c r="E14" s="104"/>
      <c r="F14" s="109">
        <v>23949</v>
      </c>
      <c r="G14" s="109">
        <f t="shared" si="0"/>
        <v>28223.99</v>
      </c>
      <c r="H14" s="102">
        <v>7.6999999999999999E-2</v>
      </c>
      <c r="I14" s="104">
        <v>0.14380000000000001</v>
      </c>
    </row>
    <row r="15" spans="1:9" x14ac:dyDescent="0.2">
      <c r="A15" s="109">
        <v>70631</v>
      </c>
      <c r="B15" s="109">
        <f>A16-0.01</f>
        <v>111376.99</v>
      </c>
      <c r="C15" s="102">
        <v>0.13500000000000001</v>
      </c>
      <c r="D15" s="104">
        <v>0.14380000000000001</v>
      </c>
      <c r="E15" s="104"/>
      <c r="F15" s="109">
        <v>28224</v>
      </c>
      <c r="G15" s="109">
        <f t="shared" si="0"/>
        <v>29179.99</v>
      </c>
      <c r="H15" s="102">
        <v>8.7999999999999995E-2</v>
      </c>
      <c r="I15" s="104">
        <v>0.14380000000000001</v>
      </c>
    </row>
    <row r="16" spans="1:9" x14ac:dyDescent="0.2">
      <c r="A16" s="109">
        <v>111377</v>
      </c>
      <c r="B16" s="109" t="s">
        <v>325</v>
      </c>
      <c r="C16" s="102">
        <v>0.14499999999999999</v>
      </c>
      <c r="D16" s="104">
        <v>0.14380000000000001</v>
      </c>
      <c r="E16" s="104"/>
      <c r="F16" s="109">
        <v>29180</v>
      </c>
      <c r="G16" s="109">
        <f t="shared" si="0"/>
        <v>43805.99</v>
      </c>
      <c r="H16" s="102">
        <v>9.8000000000000004E-2</v>
      </c>
      <c r="I16" s="104">
        <v>0.14380000000000001</v>
      </c>
    </row>
    <row r="17" spans="6:9" x14ac:dyDescent="0.2">
      <c r="F17" s="109">
        <v>43806</v>
      </c>
      <c r="G17" s="109">
        <f t="shared" si="0"/>
        <v>49245.99</v>
      </c>
      <c r="H17" s="102">
        <v>0.1</v>
      </c>
      <c r="I17" s="104">
        <v>0.14380000000000001</v>
      </c>
    </row>
    <row r="18" spans="6:9" x14ac:dyDescent="0.2">
      <c r="F18" s="109">
        <v>49246</v>
      </c>
      <c r="G18" s="109">
        <f t="shared" si="0"/>
        <v>56163.99</v>
      </c>
      <c r="H18" s="102">
        <v>0.11600000000000001</v>
      </c>
      <c r="I18" s="104">
        <v>0.14380000000000001</v>
      </c>
    </row>
    <row r="19" spans="6:9" x14ac:dyDescent="0.2">
      <c r="F19" s="109">
        <v>56164</v>
      </c>
      <c r="G19" s="109">
        <f t="shared" si="0"/>
        <v>72030.990000000005</v>
      </c>
      <c r="H19" s="102">
        <v>0.125</v>
      </c>
      <c r="I19" s="104">
        <v>0.14380000000000001</v>
      </c>
    </row>
    <row r="20" spans="6:9" x14ac:dyDescent="0.2">
      <c r="F20" s="109">
        <v>72031</v>
      </c>
      <c r="G20" s="109" t="s">
        <v>325</v>
      </c>
      <c r="H20" s="102">
        <v>0.13500000000000001</v>
      </c>
      <c r="I20" s="104">
        <v>0.14380000000000001</v>
      </c>
    </row>
  </sheetData>
  <mergeCells count="2">
    <mergeCell ref="A9:B9"/>
    <mergeCell ref="F9:G9"/>
  </mergeCells>
  <pageMargins left="0.70866141732283461" right="0.7086614173228346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94"/>
  <sheetViews>
    <sheetView view="pageLayout" topLeftCell="A15" zoomScaleNormal="100" workbookViewId="0">
      <selection activeCell="K5" sqref="K5:K6"/>
    </sheetView>
  </sheetViews>
  <sheetFormatPr defaultColWidth="6.90625" defaultRowHeight="11.25" customHeight="1" x14ac:dyDescent="0.25"/>
  <cols>
    <col min="1" max="9" width="6.90625" style="1"/>
    <col min="10" max="10" width="6.90625" style="13"/>
    <col min="11" max="11" width="15" style="1" customWidth="1"/>
    <col min="12" max="12" width="5.453125" style="15" customWidth="1"/>
    <col min="13" max="16384" width="6.90625" style="1"/>
  </cols>
  <sheetData>
    <row r="1" spans="1:12" ht="22.5" customHeight="1" x14ac:dyDescent="0.25"/>
    <row r="2" spans="1:12" ht="11.25" customHeight="1" x14ac:dyDescent="0.25">
      <c r="A2" s="11" t="s">
        <v>36</v>
      </c>
      <c r="B2" s="3"/>
    </row>
    <row r="3" spans="1:12" ht="11.25" customHeight="1" x14ac:dyDescent="0.25">
      <c r="A3" s="11"/>
      <c r="B3" s="3"/>
    </row>
    <row r="4" spans="1:12" ht="11.25" customHeight="1" x14ac:dyDescent="0.25">
      <c r="A4" s="2" t="s">
        <v>24</v>
      </c>
      <c r="B4" s="3"/>
      <c r="L4" s="15" t="s">
        <v>1</v>
      </c>
    </row>
    <row r="5" spans="1:12" ht="11.25" customHeight="1" x14ac:dyDescent="0.25">
      <c r="A5" s="3" t="s">
        <v>50</v>
      </c>
      <c r="B5" s="3"/>
      <c r="K5" s="147"/>
      <c r="L5" s="15">
        <v>1</v>
      </c>
    </row>
    <row r="6" spans="1:12" ht="11.25" customHeight="1" x14ac:dyDescent="0.25">
      <c r="A6" s="3" t="s">
        <v>211</v>
      </c>
      <c r="B6" s="3"/>
      <c r="K6" s="148"/>
    </row>
    <row r="7" spans="1:12" ht="11.25" customHeight="1" x14ac:dyDescent="0.25">
      <c r="A7" s="3" t="s">
        <v>51</v>
      </c>
      <c r="B7" s="3"/>
    </row>
    <row r="8" spans="1:12" ht="11.25" customHeight="1" x14ac:dyDescent="0.25">
      <c r="A8" s="3"/>
      <c r="B8" s="3"/>
    </row>
    <row r="9" spans="1:12" ht="11.25" customHeight="1" x14ac:dyDescent="0.25">
      <c r="A9" s="2" t="s">
        <v>25</v>
      </c>
      <c r="B9" s="3"/>
    </row>
    <row r="10" spans="1:12" ht="11.25" customHeight="1" x14ac:dyDescent="0.25">
      <c r="A10" s="3" t="s">
        <v>52</v>
      </c>
      <c r="B10" s="3"/>
      <c r="J10" s="13" t="s">
        <v>26</v>
      </c>
      <c r="K10" s="147"/>
      <c r="L10" s="15">
        <v>2</v>
      </c>
    </row>
    <row r="11" spans="1:12" ht="11.25" customHeight="1" x14ac:dyDescent="0.25">
      <c r="A11" s="3" t="s">
        <v>53</v>
      </c>
      <c r="B11" s="3"/>
      <c r="K11" s="148"/>
    </row>
    <row r="12" spans="1:12" ht="11.25" customHeight="1" x14ac:dyDescent="0.25">
      <c r="A12" s="3" t="s">
        <v>54</v>
      </c>
      <c r="B12" s="3"/>
    </row>
    <row r="13" spans="1:12" ht="11.25" customHeight="1" x14ac:dyDescent="0.25">
      <c r="A13" s="3" t="s">
        <v>201</v>
      </c>
      <c r="B13" s="3"/>
    </row>
    <row r="14" spans="1:12" ht="11.25" customHeight="1" x14ac:dyDescent="0.25">
      <c r="A14" s="3"/>
      <c r="B14" s="3"/>
    </row>
    <row r="15" spans="1:12" ht="11.25" customHeight="1" x14ac:dyDescent="0.25">
      <c r="A15" s="2" t="s">
        <v>27</v>
      </c>
      <c r="B15" s="3"/>
    </row>
    <row r="16" spans="1:12" ht="11.25" customHeight="1" x14ac:dyDescent="0.25">
      <c r="A16" s="3" t="s">
        <v>55</v>
      </c>
      <c r="B16" s="3"/>
      <c r="J16" s="13" t="s">
        <v>26</v>
      </c>
      <c r="K16" s="147"/>
      <c r="L16" s="15">
        <v>3</v>
      </c>
    </row>
    <row r="17" spans="1:12" ht="11.25" customHeight="1" x14ac:dyDescent="0.25">
      <c r="A17" s="3" t="s">
        <v>56</v>
      </c>
      <c r="B17" s="3"/>
      <c r="K17" s="148"/>
    </row>
    <row r="18" spans="1:12" ht="11.25" customHeight="1" x14ac:dyDescent="0.25">
      <c r="A18" s="3"/>
      <c r="B18" s="3"/>
    </row>
    <row r="19" spans="1:12" ht="11.25" customHeight="1" x14ac:dyDescent="0.25">
      <c r="A19" s="2" t="s">
        <v>28</v>
      </c>
      <c r="B19" s="3"/>
    </row>
    <row r="20" spans="1:12" ht="11.25" customHeight="1" x14ac:dyDescent="0.25">
      <c r="A20" s="3" t="s">
        <v>57</v>
      </c>
      <c r="B20" s="3"/>
      <c r="J20" s="13" t="s">
        <v>26</v>
      </c>
      <c r="K20" s="147"/>
      <c r="L20" s="15">
        <v>4</v>
      </c>
    </row>
    <row r="21" spans="1:12" ht="11.25" customHeight="1" x14ac:dyDescent="0.25">
      <c r="A21" s="3" t="s">
        <v>58</v>
      </c>
      <c r="B21" s="3"/>
      <c r="K21" s="148"/>
    </row>
    <row r="22" spans="1:12" ht="11.25" customHeight="1" x14ac:dyDescent="0.25">
      <c r="A22" s="3"/>
      <c r="B22" s="3"/>
    </row>
    <row r="23" spans="1:12" ht="11.25" customHeight="1" x14ac:dyDescent="0.25">
      <c r="A23" s="2" t="s">
        <v>29</v>
      </c>
      <c r="B23" s="3"/>
    </row>
    <row r="24" spans="1:12" ht="11.25" customHeight="1" x14ac:dyDescent="0.25">
      <c r="A24" s="3" t="s">
        <v>59</v>
      </c>
      <c r="B24" s="3"/>
      <c r="J24" s="13" t="s">
        <v>30</v>
      </c>
      <c r="K24" s="147"/>
      <c r="L24" s="15">
        <v>5</v>
      </c>
    </row>
    <row r="25" spans="1:12" ht="11.25" customHeight="1" x14ac:dyDescent="0.25">
      <c r="A25" s="3"/>
      <c r="B25" s="3"/>
      <c r="K25" s="148"/>
    </row>
    <row r="26" spans="1:12" ht="11.25" customHeight="1" x14ac:dyDescent="0.25">
      <c r="A26" s="3"/>
      <c r="B26" s="3"/>
    </row>
    <row r="27" spans="1:12" ht="11.25" customHeight="1" x14ac:dyDescent="0.25">
      <c r="A27" s="2" t="s">
        <v>31</v>
      </c>
      <c r="B27" s="7"/>
      <c r="J27" s="13" t="s">
        <v>32</v>
      </c>
      <c r="K27" s="145">
        <f>K5+K10+K16+K20-K24</f>
        <v>0</v>
      </c>
      <c r="L27" s="15">
        <v>6</v>
      </c>
    </row>
    <row r="28" spans="1:12" ht="11.25" customHeight="1" x14ac:dyDescent="0.25">
      <c r="A28" s="2" t="s">
        <v>33</v>
      </c>
      <c r="B28" s="7"/>
      <c r="K28" s="146"/>
    </row>
    <row r="31" spans="1:12" ht="11.25" customHeight="1" x14ac:dyDescent="0.25">
      <c r="A31" s="17" t="s">
        <v>37</v>
      </c>
      <c r="K31" s="3"/>
      <c r="L31" s="2"/>
    </row>
    <row r="33" spans="1:12" ht="11.25" customHeight="1" x14ac:dyDescent="0.25">
      <c r="A33" s="19" t="s">
        <v>38</v>
      </c>
    </row>
    <row r="34" spans="1:12" ht="11.25" customHeight="1" x14ac:dyDescent="0.25">
      <c r="A34" s="18" t="s">
        <v>212</v>
      </c>
      <c r="B34" s="18"/>
      <c r="C34" s="18"/>
      <c r="D34" s="18"/>
      <c r="E34" s="18"/>
      <c r="F34" s="18"/>
      <c r="K34" s="147"/>
      <c r="L34" s="15">
        <v>7</v>
      </c>
    </row>
    <row r="35" spans="1:12" ht="11.25" customHeight="1" x14ac:dyDescent="0.25">
      <c r="A35" s="18"/>
      <c r="B35" s="18"/>
      <c r="C35" s="18"/>
      <c r="D35" s="18"/>
      <c r="E35" s="18"/>
      <c r="F35" s="18"/>
      <c r="K35" s="148"/>
    </row>
    <row r="36" spans="1:12" ht="11.25" customHeight="1" x14ac:dyDescent="0.25">
      <c r="A36" s="18"/>
      <c r="B36" s="18"/>
      <c r="C36" s="18"/>
      <c r="D36" s="18"/>
      <c r="E36" s="18"/>
      <c r="F36" s="18"/>
    </row>
    <row r="37" spans="1:12" ht="11.25" customHeight="1" x14ac:dyDescent="0.25">
      <c r="A37" s="19" t="s">
        <v>39</v>
      </c>
      <c r="B37" s="18"/>
      <c r="C37" s="18"/>
      <c r="D37" s="18"/>
      <c r="E37" s="18"/>
      <c r="F37" s="18"/>
    </row>
    <row r="38" spans="1:12" ht="11.25" customHeight="1" x14ac:dyDescent="0.25">
      <c r="A38" s="18" t="s">
        <v>213</v>
      </c>
      <c r="B38" s="18"/>
      <c r="C38" s="18"/>
      <c r="D38" s="18"/>
      <c r="E38" s="18"/>
      <c r="F38" s="18"/>
      <c r="J38" s="13" t="s">
        <v>26</v>
      </c>
      <c r="K38" s="147"/>
      <c r="L38" s="15">
        <v>8</v>
      </c>
    </row>
    <row r="39" spans="1:12" ht="11.25" customHeight="1" x14ac:dyDescent="0.25">
      <c r="A39" s="18"/>
      <c r="B39" s="18"/>
      <c r="C39" s="18"/>
      <c r="D39" s="18"/>
      <c r="E39" s="18"/>
      <c r="F39" s="18"/>
      <c r="K39" s="148"/>
    </row>
    <row r="40" spans="1:12" ht="11.25" customHeight="1" x14ac:dyDescent="0.25">
      <c r="A40" s="18"/>
      <c r="B40" s="18"/>
      <c r="C40" s="18"/>
      <c r="D40" s="18"/>
      <c r="E40" s="18"/>
      <c r="F40" s="18"/>
    </row>
    <row r="41" spans="1:12" ht="11.25" customHeight="1" x14ac:dyDescent="0.25">
      <c r="A41" s="19" t="s">
        <v>27</v>
      </c>
      <c r="B41" s="18"/>
      <c r="C41" s="18"/>
      <c r="D41" s="18"/>
      <c r="E41" s="18"/>
      <c r="F41" s="18"/>
    </row>
    <row r="42" spans="1:12" ht="11.25" customHeight="1" x14ac:dyDescent="0.25">
      <c r="A42" s="18" t="s">
        <v>214</v>
      </c>
      <c r="B42" s="18"/>
      <c r="C42" s="18"/>
      <c r="D42" s="18"/>
      <c r="E42" s="18"/>
      <c r="F42" s="18"/>
      <c r="J42" s="13" t="s">
        <v>26</v>
      </c>
      <c r="K42" s="147"/>
      <c r="L42" s="15">
        <v>9</v>
      </c>
    </row>
    <row r="43" spans="1:12" ht="11.25" customHeight="1" x14ac:dyDescent="0.25">
      <c r="A43" s="18"/>
      <c r="B43" s="18"/>
      <c r="C43" s="18"/>
      <c r="D43" s="18"/>
      <c r="E43" s="18"/>
      <c r="F43" s="18"/>
      <c r="K43" s="148"/>
    </row>
    <row r="44" spans="1:12" ht="11.25" customHeight="1" x14ac:dyDescent="0.25">
      <c r="A44" s="18"/>
      <c r="B44" s="18"/>
      <c r="C44" s="18"/>
      <c r="D44" s="18"/>
      <c r="E44" s="18"/>
      <c r="F44" s="18"/>
    </row>
    <row r="45" spans="1:12" ht="11.25" customHeight="1" x14ac:dyDescent="0.25">
      <c r="A45" s="19" t="s">
        <v>28</v>
      </c>
      <c r="B45" s="18"/>
      <c r="C45" s="18"/>
      <c r="D45" s="18"/>
      <c r="E45" s="18"/>
      <c r="F45" s="18"/>
    </row>
    <row r="46" spans="1:12" ht="11.25" customHeight="1" x14ac:dyDescent="0.25">
      <c r="A46" s="18" t="s">
        <v>215</v>
      </c>
      <c r="B46" s="18"/>
      <c r="C46" s="18"/>
      <c r="D46" s="18"/>
      <c r="E46" s="18"/>
      <c r="F46" s="18"/>
      <c r="J46" s="13" t="s">
        <v>26</v>
      </c>
      <c r="K46" s="147"/>
      <c r="L46" s="15">
        <v>10</v>
      </c>
    </row>
    <row r="47" spans="1:12" ht="11.25" customHeight="1" x14ac:dyDescent="0.25">
      <c r="A47" s="18"/>
      <c r="B47" s="18"/>
      <c r="C47" s="18"/>
      <c r="D47" s="18"/>
      <c r="E47" s="18"/>
      <c r="F47" s="18"/>
      <c r="K47" s="148"/>
    </row>
    <row r="48" spans="1:12" ht="11.25" customHeight="1" x14ac:dyDescent="0.25">
      <c r="A48" s="18"/>
      <c r="B48" s="18"/>
      <c r="C48" s="18"/>
      <c r="D48" s="18"/>
      <c r="E48" s="18"/>
      <c r="F48" s="18"/>
    </row>
    <row r="49" spans="1:14" ht="11.25" customHeight="1" x14ac:dyDescent="0.25">
      <c r="A49" s="19" t="s">
        <v>40</v>
      </c>
      <c r="B49" s="18"/>
      <c r="C49" s="18"/>
      <c r="D49" s="18"/>
      <c r="E49" s="18"/>
      <c r="F49" s="18"/>
    </row>
    <row r="50" spans="1:14" ht="11.25" customHeight="1" x14ac:dyDescent="0.25">
      <c r="A50" s="18" t="s">
        <v>42</v>
      </c>
      <c r="B50" s="18"/>
      <c r="C50" s="18"/>
      <c r="D50" s="18"/>
      <c r="E50" s="18"/>
      <c r="F50" s="18"/>
      <c r="J50" s="13" t="s">
        <v>30</v>
      </c>
      <c r="K50" s="147"/>
      <c r="L50" s="15">
        <v>11</v>
      </c>
    </row>
    <row r="51" spans="1:14" ht="11.25" customHeight="1" x14ac:dyDescent="0.25">
      <c r="A51" s="18"/>
      <c r="B51" s="18"/>
      <c r="C51" s="18"/>
      <c r="D51" s="18"/>
      <c r="E51" s="18"/>
      <c r="F51" s="18"/>
      <c r="K51" s="148"/>
    </row>
    <row r="52" spans="1:14" ht="11.25" customHeight="1" x14ac:dyDescent="0.25">
      <c r="A52" s="18"/>
      <c r="B52" s="18"/>
      <c r="C52" s="18"/>
      <c r="D52" s="18"/>
      <c r="E52" s="18"/>
      <c r="F52" s="18"/>
    </row>
    <row r="53" spans="1:14" ht="11.25" customHeight="1" x14ac:dyDescent="0.25">
      <c r="A53" s="19" t="s">
        <v>41</v>
      </c>
      <c r="B53" s="20"/>
      <c r="C53" s="20"/>
      <c r="D53" s="18"/>
      <c r="E53" s="18"/>
      <c r="F53" s="18"/>
      <c r="J53" s="13" t="s">
        <v>32</v>
      </c>
      <c r="K53" s="145">
        <f>K34+K38+K42+K46-K50</f>
        <v>0</v>
      </c>
      <c r="L53" s="15">
        <v>12</v>
      </c>
    </row>
    <row r="54" spans="1:14" ht="11.25" customHeight="1" x14ac:dyDescent="0.25">
      <c r="K54" s="146"/>
    </row>
    <row r="56" spans="1:14" ht="11.25" customHeight="1" x14ac:dyDescent="0.25">
      <c r="A56" s="17" t="s">
        <v>43</v>
      </c>
      <c r="B56" s="18"/>
      <c r="C56" s="18"/>
      <c r="D56" s="18"/>
      <c r="E56" s="18"/>
      <c r="F56" s="18"/>
      <c r="G56" s="18"/>
    </row>
    <row r="57" spans="1:14" ht="11.25" customHeight="1" x14ac:dyDescent="0.25">
      <c r="A57" s="17"/>
      <c r="B57" s="18"/>
      <c r="C57" s="18"/>
      <c r="D57" s="18"/>
      <c r="E57" s="18"/>
      <c r="F57" s="18"/>
      <c r="G57" s="18"/>
    </row>
    <row r="58" spans="1:14" ht="11.25" customHeight="1" thickBot="1" x14ac:dyDescent="0.3">
      <c r="A58" s="18"/>
      <c r="B58" s="20" t="s">
        <v>44</v>
      </c>
      <c r="C58" s="20"/>
      <c r="D58" s="139">
        <f>'Page 2'!K53</f>
        <v>0</v>
      </c>
      <c r="E58" s="140"/>
      <c r="F58" s="21"/>
      <c r="G58" s="20" t="s">
        <v>45</v>
      </c>
      <c r="K58" s="141">
        <f>IF(D59=0,0,D58/D59)</f>
        <v>0</v>
      </c>
      <c r="L58" s="15">
        <v>13</v>
      </c>
    </row>
    <row r="59" spans="1:14" ht="11.25" customHeight="1" x14ac:dyDescent="0.25">
      <c r="A59" s="18"/>
      <c r="B59" s="18" t="s">
        <v>46</v>
      </c>
      <c r="C59" s="18"/>
      <c r="D59" s="143">
        <f>'Page 2'!K27</f>
        <v>0</v>
      </c>
      <c r="E59" s="144"/>
      <c r="F59" s="21"/>
      <c r="G59" s="18" t="s">
        <v>47</v>
      </c>
      <c r="K59" s="142"/>
    </row>
    <row r="61" spans="1:14" ht="11.25" customHeight="1" x14ac:dyDescent="0.25">
      <c r="A61" s="17"/>
      <c r="B61" s="18"/>
      <c r="C61" s="18"/>
      <c r="D61" s="18"/>
      <c r="E61" s="18"/>
      <c r="F61" s="18"/>
      <c r="G61" s="18"/>
      <c r="H61" s="18"/>
      <c r="I61" s="18"/>
      <c r="J61" s="18"/>
      <c r="K61" s="18"/>
      <c r="L61" s="25"/>
      <c r="M61" s="18"/>
      <c r="N61" s="22"/>
    </row>
    <row r="62" spans="1:14" ht="11.25" customHeight="1" x14ac:dyDescent="0.25">
      <c r="A62" s="17"/>
      <c r="B62" s="18"/>
      <c r="C62" s="18"/>
      <c r="D62" s="18"/>
      <c r="E62" s="18"/>
      <c r="F62" s="18"/>
      <c r="G62" s="18"/>
      <c r="H62" s="18"/>
      <c r="I62" s="18"/>
      <c r="J62" s="18"/>
      <c r="K62" s="18"/>
      <c r="L62" s="25"/>
      <c r="M62" s="18"/>
      <c r="N62" s="22"/>
    </row>
    <row r="63" spans="1:14" ht="11.25" customHeight="1" x14ac:dyDescent="0.25">
      <c r="A63" s="17"/>
      <c r="B63" s="18"/>
      <c r="C63" s="18"/>
      <c r="D63" s="18"/>
      <c r="E63" s="18"/>
      <c r="F63" s="18"/>
      <c r="G63" s="18"/>
      <c r="H63" s="18"/>
      <c r="I63" s="18"/>
      <c r="J63" s="18"/>
      <c r="K63" s="18"/>
      <c r="L63" s="25"/>
      <c r="M63" s="18"/>
      <c r="N63" s="22"/>
    </row>
    <row r="64" spans="1:14" ht="11.25" customHeight="1" x14ac:dyDescent="0.25">
      <c r="A64" s="18"/>
      <c r="B64" s="18"/>
      <c r="C64" s="18"/>
      <c r="D64" s="18"/>
      <c r="E64" s="18"/>
      <c r="F64" s="18"/>
      <c r="G64" s="18"/>
      <c r="H64" s="18"/>
      <c r="I64" s="18"/>
      <c r="J64" s="18"/>
      <c r="K64" s="16"/>
      <c r="L64" s="25"/>
      <c r="M64" s="26"/>
      <c r="N64" s="27"/>
    </row>
    <row r="65" spans="1:14" ht="11.25" customHeight="1" x14ac:dyDescent="0.25">
      <c r="A65" s="18"/>
      <c r="B65" s="18"/>
      <c r="C65" s="18"/>
      <c r="D65" s="18"/>
      <c r="E65" s="18"/>
      <c r="F65" s="18"/>
      <c r="G65" s="18"/>
      <c r="H65" s="18"/>
      <c r="I65" s="18"/>
      <c r="J65" s="18"/>
      <c r="K65" s="18"/>
      <c r="L65" s="25"/>
      <c r="M65" s="26"/>
      <c r="N65" s="27"/>
    </row>
    <row r="66" spans="1:14" ht="11.25" customHeight="1" x14ac:dyDescent="0.25">
      <c r="A66" s="18"/>
      <c r="B66" s="18"/>
      <c r="C66" s="18"/>
      <c r="D66" s="18"/>
      <c r="E66" s="18"/>
      <c r="F66" s="18"/>
      <c r="G66" s="18"/>
      <c r="H66" s="18"/>
      <c r="I66" s="18"/>
      <c r="J66" s="18"/>
      <c r="K66" s="18"/>
      <c r="L66" s="25"/>
      <c r="M66" s="26"/>
      <c r="N66" s="23"/>
    </row>
    <row r="67" spans="1:14" ht="11.25" customHeight="1" x14ac:dyDescent="0.25">
      <c r="A67" s="18"/>
      <c r="B67" s="18"/>
      <c r="C67" s="18"/>
      <c r="D67" s="18"/>
      <c r="E67" s="18"/>
      <c r="F67" s="18"/>
      <c r="G67" s="18"/>
      <c r="H67" s="18"/>
      <c r="I67" s="18"/>
      <c r="J67" s="18"/>
      <c r="K67" s="18"/>
      <c r="L67" s="25"/>
      <c r="M67" s="26"/>
      <c r="N67" s="23"/>
    </row>
    <row r="68" spans="1:14" ht="11.25" customHeight="1" x14ac:dyDescent="0.25">
      <c r="A68" s="18"/>
      <c r="B68" s="18"/>
      <c r="C68" s="18"/>
      <c r="D68" s="18"/>
      <c r="E68" s="18"/>
      <c r="F68" s="18"/>
      <c r="G68" s="18"/>
      <c r="H68" s="18"/>
      <c r="I68" s="18"/>
      <c r="J68" s="18"/>
      <c r="K68" s="18"/>
      <c r="L68" s="25"/>
      <c r="M68" s="26"/>
      <c r="N68" s="23"/>
    </row>
    <row r="69" spans="1:14" ht="11.25" customHeight="1" x14ac:dyDescent="0.25">
      <c r="A69" s="18"/>
      <c r="B69" s="18"/>
      <c r="C69" s="18"/>
      <c r="D69" s="18"/>
      <c r="E69" s="18"/>
      <c r="F69" s="18"/>
      <c r="G69" s="18"/>
      <c r="H69" s="18"/>
      <c r="I69" s="18"/>
      <c r="J69" s="18"/>
      <c r="K69" s="18"/>
      <c r="L69" s="25"/>
      <c r="M69" s="26"/>
      <c r="N69" s="24"/>
    </row>
    <row r="70" spans="1:14" ht="11.25" customHeight="1" x14ac:dyDescent="0.2">
      <c r="A70" s="18"/>
      <c r="B70" s="18"/>
      <c r="C70" s="18"/>
      <c r="D70" s="18"/>
      <c r="E70" s="18"/>
      <c r="F70" s="18"/>
      <c r="G70" s="18"/>
      <c r="H70" s="18"/>
      <c r="I70" s="18"/>
      <c r="J70" s="18"/>
      <c r="K70" s="18"/>
      <c r="L70" s="18"/>
      <c r="M70" s="25"/>
      <c r="N70" s="27"/>
    </row>
    <row r="71" spans="1:14" ht="11.25" customHeight="1" x14ac:dyDescent="0.25">
      <c r="A71" s="18"/>
      <c r="B71" s="18"/>
      <c r="C71" s="18"/>
      <c r="D71" s="18"/>
      <c r="E71" s="18"/>
      <c r="F71" s="18"/>
      <c r="G71" s="18"/>
      <c r="H71" s="18"/>
      <c r="I71" s="18"/>
      <c r="J71" s="18"/>
      <c r="K71" s="18"/>
      <c r="L71" s="18"/>
      <c r="M71" s="26"/>
      <c r="N71" s="27"/>
    </row>
    <row r="72" spans="1:14" ht="11.25" customHeight="1" x14ac:dyDescent="0.25">
      <c r="A72" s="18"/>
      <c r="B72" s="18"/>
      <c r="C72" s="18"/>
      <c r="D72" s="18"/>
      <c r="E72" s="18"/>
      <c r="F72" s="18"/>
      <c r="G72" s="18"/>
      <c r="H72" s="18"/>
      <c r="I72" s="18"/>
      <c r="J72" s="18"/>
      <c r="K72" s="18"/>
      <c r="L72" s="18"/>
      <c r="M72" s="26"/>
      <c r="N72" s="24"/>
    </row>
    <row r="73" spans="1:14" ht="11.25" customHeight="1" x14ac:dyDescent="0.25">
      <c r="A73" s="18"/>
      <c r="B73" s="18"/>
      <c r="C73" s="18"/>
      <c r="D73" s="18"/>
      <c r="E73" s="18"/>
      <c r="F73" s="18"/>
      <c r="G73" s="18"/>
      <c r="H73" s="18"/>
      <c r="I73" s="18"/>
      <c r="J73" s="18"/>
      <c r="K73" s="18"/>
      <c r="L73" s="18"/>
      <c r="M73" s="26"/>
      <c r="N73" s="24"/>
    </row>
    <row r="74" spans="1:14" ht="11.25" customHeight="1" x14ac:dyDescent="0.25">
      <c r="A74" s="18"/>
      <c r="B74" s="18"/>
      <c r="C74" s="18"/>
      <c r="D74" s="18"/>
      <c r="E74" s="18"/>
      <c r="F74" s="18"/>
      <c r="G74" s="18"/>
      <c r="H74" s="18"/>
      <c r="I74" s="18"/>
      <c r="J74" s="18"/>
      <c r="K74" s="18"/>
      <c r="L74" s="18"/>
      <c r="M74" s="26"/>
      <c r="N74" s="24"/>
    </row>
    <row r="75" spans="1:14" ht="11.25" customHeight="1" x14ac:dyDescent="0.25">
      <c r="A75" s="18"/>
      <c r="B75" s="18"/>
      <c r="C75" s="18"/>
      <c r="D75" s="18"/>
      <c r="E75" s="18"/>
      <c r="F75" s="18"/>
      <c r="G75" s="18"/>
      <c r="H75" s="18"/>
      <c r="I75" s="18"/>
      <c r="J75" s="18"/>
      <c r="K75" s="18"/>
      <c r="L75" s="18"/>
      <c r="M75" s="26"/>
      <c r="N75" s="24"/>
    </row>
    <row r="76" spans="1:14" ht="11.25" customHeight="1" x14ac:dyDescent="0.25">
      <c r="A76" s="18"/>
      <c r="B76" s="18"/>
      <c r="C76" s="18"/>
      <c r="D76" s="18"/>
      <c r="E76" s="18"/>
      <c r="F76" s="18"/>
      <c r="G76" s="18"/>
      <c r="H76" s="18"/>
      <c r="I76" s="18"/>
      <c r="J76" s="18"/>
      <c r="K76" s="18"/>
      <c r="L76" s="25"/>
      <c r="M76" s="26"/>
      <c r="N76" s="24"/>
    </row>
    <row r="77" spans="1:14" ht="11.25" customHeight="1" x14ac:dyDescent="0.2">
      <c r="A77" s="18"/>
      <c r="B77" s="18"/>
      <c r="C77" s="18"/>
      <c r="D77" s="18"/>
      <c r="E77" s="18"/>
      <c r="F77" s="18"/>
      <c r="G77" s="18"/>
      <c r="H77" s="18"/>
      <c r="I77" s="18"/>
      <c r="J77" s="18"/>
      <c r="K77" s="18"/>
      <c r="L77" s="25"/>
      <c r="M77" s="25"/>
      <c r="N77" s="27"/>
    </row>
    <row r="78" spans="1:14" ht="11.25" customHeight="1" x14ac:dyDescent="0.25">
      <c r="A78" s="18"/>
      <c r="B78" s="18"/>
      <c r="C78" s="18"/>
      <c r="D78" s="18"/>
      <c r="E78" s="18"/>
      <c r="F78" s="18"/>
      <c r="G78" s="18"/>
      <c r="H78" s="18"/>
      <c r="I78" s="18"/>
      <c r="J78" s="18"/>
      <c r="K78" s="18"/>
      <c r="L78" s="25"/>
      <c r="M78" s="26"/>
      <c r="N78" s="27"/>
    </row>
    <row r="79" spans="1:14" ht="11.25" customHeight="1" x14ac:dyDescent="0.25">
      <c r="A79" s="18"/>
      <c r="B79" s="18"/>
      <c r="C79" s="18"/>
      <c r="D79" s="18"/>
      <c r="E79" s="18"/>
      <c r="F79" s="18"/>
      <c r="G79" s="18"/>
      <c r="H79" s="18"/>
      <c r="I79" s="18"/>
      <c r="J79" s="18"/>
      <c r="K79" s="18"/>
      <c r="L79" s="25"/>
      <c r="M79" s="26"/>
      <c r="N79" s="24"/>
    </row>
    <row r="80" spans="1:14" ht="11.25" customHeight="1" x14ac:dyDescent="0.25">
      <c r="A80" s="18"/>
      <c r="B80" s="18"/>
      <c r="C80" s="18"/>
      <c r="D80" s="18"/>
      <c r="E80" s="18"/>
      <c r="F80" s="18"/>
      <c r="G80" s="18"/>
      <c r="H80" s="18"/>
      <c r="I80" s="18"/>
      <c r="J80" s="18"/>
      <c r="K80" s="18"/>
      <c r="L80" s="25"/>
      <c r="M80" s="26"/>
      <c r="N80" s="24"/>
    </row>
    <row r="81" spans="1:14" ht="11.25" customHeight="1" x14ac:dyDescent="0.25">
      <c r="A81" s="18"/>
      <c r="B81" s="18"/>
      <c r="C81" s="18"/>
      <c r="D81" s="18"/>
      <c r="E81" s="18"/>
      <c r="F81" s="18"/>
      <c r="G81" s="18"/>
      <c r="H81" s="18"/>
      <c r="I81" s="18"/>
      <c r="J81" s="18"/>
      <c r="K81" s="18"/>
      <c r="L81" s="25"/>
      <c r="M81" s="26"/>
      <c r="N81" s="24"/>
    </row>
    <row r="82" spans="1:14" ht="11.25" customHeight="1" x14ac:dyDescent="0.25">
      <c r="A82" s="18"/>
      <c r="B82" s="18"/>
      <c r="C82" s="18"/>
      <c r="D82" s="18"/>
      <c r="E82" s="18"/>
      <c r="F82" s="18"/>
      <c r="G82" s="18"/>
      <c r="H82" s="18"/>
      <c r="I82" s="18"/>
      <c r="J82" s="18"/>
      <c r="K82" s="18"/>
      <c r="L82" s="25"/>
      <c r="M82" s="26"/>
      <c r="N82" s="24"/>
    </row>
    <row r="83" spans="1:14" ht="11.25" customHeight="1" x14ac:dyDescent="0.2">
      <c r="A83" s="18"/>
      <c r="B83" s="18"/>
      <c r="C83" s="18"/>
      <c r="D83" s="18"/>
      <c r="E83" s="18"/>
      <c r="F83" s="18"/>
      <c r="G83" s="18"/>
      <c r="H83" s="18"/>
      <c r="I83" s="18"/>
      <c r="J83" s="18"/>
      <c r="K83" s="18"/>
      <c r="L83" s="18"/>
      <c r="M83" s="25"/>
      <c r="N83" s="27"/>
    </row>
    <row r="84" spans="1:14" ht="11.25" customHeight="1" x14ac:dyDescent="0.25">
      <c r="A84" s="18"/>
      <c r="B84" s="18"/>
      <c r="C84" s="18"/>
      <c r="D84" s="18"/>
      <c r="E84" s="18"/>
      <c r="F84" s="18"/>
      <c r="G84" s="18"/>
      <c r="H84" s="18"/>
      <c r="I84" s="18"/>
      <c r="J84" s="18"/>
      <c r="K84" s="18"/>
      <c r="L84" s="18"/>
      <c r="M84" s="26"/>
      <c r="N84" s="27"/>
    </row>
    <row r="85" spans="1:14" ht="11.25" customHeight="1" x14ac:dyDescent="0.25">
      <c r="A85" s="18"/>
      <c r="B85" s="18"/>
      <c r="C85" s="18"/>
      <c r="D85" s="18"/>
      <c r="E85" s="18"/>
      <c r="F85" s="18"/>
      <c r="G85" s="18"/>
      <c r="H85" s="18"/>
      <c r="I85" s="18"/>
      <c r="J85" s="18"/>
      <c r="K85" s="18"/>
      <c r="L85" s="18"/>
      <c r="M85" s="26"/>
      <c r="N85" s="24"/>
    </row>
    <row r="86" spans="1:14" ht="11.25" customHeight="1" x14ac:dyDescent="0.25">
      <c r="A86" s="18"/>
      <c r="B86" s="18"/>
      <c r="C86" s="18"/>
      <c r="D86" s="18"/>
      <c r="E86" s="18"/>
      <c r="F86" s="18"/>
      <c r="G86" s="18"/>
      <c r="H86" s="18"/>
      <c r="I86" s="18"/>
      <c r="J86" s="18"/>
      <c r="K86" s="18"/>
      <c r="L86" s="18"/>
      <c r="M86" s="26"/>
      <c r="N86" s="24"/>
    </row>
    <row r="87" spans="1:14" ht="11.25" customHeight="1" x14ac:dyDescent="0.25">
      <c r="A87" s="18"/>
      <c r="B87" s="18"/>
      <c r="C87" s="18"/>
      <c r="D87" s="18"/>
      <c r="E87" s="18"/>
      <c r="F87" s="18"/>
      <c r="G87" s="18"/>
      <c r="H87" s="18"/>
      <c r="I87" s="18"/>
      <c r="J87" s="18"/>
      <c r="K87" s="18"/>
      <c r="L87" s="18"/>
      <c r="M87" s="26"/>
      <c r="N87" s="24"/>
    </row>
    <row r="88" spans="1:14" ht="11.25" customHeight="1" x14ac:dyDescent="0.2">
      <c r="A88" s="18"/>
      <c r="B88" s="18"/>
      <c r="C88" s="18"/>
      <c r="D88" s="18"/>
      <c r="E88" s="18"/>
      <c r="F88" s="18"/>
      <c r="G88" s="18"/>
      <c r="H88" s="18"/>
      <c r="I88" s="18"/>
      <c r="J88" s="18"/>
      <c r="K88" s="18"/>
      <c r="L88" s="18"/>
      <c r="M88" s="25"/>
      <c r="N88" s="27"/>
    </row>
    <row r="89" spans="1:14" ht="11.25" customHeight="1" x14ac:dyDescent="0.25">
      <c r="A89" s="18"/>
      <c r="B89" s="18"/>
      <c r="C89" s="18"/>
      <c r="D89" s="18"/>
      <c r="E89" s="18"/>
      <c r="F89" s="18"/>
      <c r="G89" s="18"/>
      <c r="H89" s="18"/>
      <c r="I89" s="18"/>
      <c r="J89" s="18"/>
      <c r="K89" s="18"/>
      <c r="L89" s="18"/>
      <c r="M89" s="26"/>
      <c r="N89" s="27"/>
    </row>
    <row r="90" spans="1:14" ht="11.25" customHeight="1" x14ac:dyDescent="0.25">
      <c r="A90" s="18"/>
      <c r="B90" s="18"/>
      <c r="C90" s="18"/>
      <c r="D90" s="18"/>
      <c r="E90" s="18"/>
      <c r="F90" s="18"/>
      <c r="G90" s="18"/>
      <c r="H90" s="18"/>
      <c r="I90" s="18"/>
      <c r="J90" s="18"/>
      <c r="K90" s="18"/>
      <c r="L90" s="18"/>
      <c r="M90" s="26"/>
      <c r="N90" s="24"/>
    </row>
    <row r="91" spans="1:14" ht="11.25" customHeight="1" x14ac:dyDescent="0.25">
      <c r="A91" s="18"/>
      <c r="B91" s="18"/>
      <c r="C91" s="18"/>
      <c r="D91" s="18"/>
      <c r="E91" s="18"/>
      <c r="F91" s="18"/>
      <c r="G91" s="18"/>
      <c r="H91" s="18"/>
      <c r="I91" s="18"/>
      <c r="J91" s="18"/>
      <c r="K91" s="18"/>
      <c r="L91" s="18"/>
      <c r="M91" s="26"/>
      <c r="N91" s="24"/>
    </row>
    <row r="92" spans="1:14" ht="11.25" customHeight="1" x14ac:dyDescent="0.25">
      <c r="A92" s="18"/>
      <c r="B92" s="18"/>
      <c r="C92" s="18"/>
      <c r="D92" s="18"/>
      <c r="E92" s="18"/>
      <c r="F92" s="18"/>
      <c r="G92" s="18"/>
      <c r="H92" s="18"/>
      <c r="I92" s="18"/>
      <c r="J92" s="18"/>
      <c r="K92" s="18"/>
      <c r="L92" s="18"/>
      <c r="M92" s="26"/>
      <c r="N92" s="24"/>
    </row>
    <row r="93" spans="1:14" ht="11.25" customHeight="1" x14ac:dyDescent="0.25">
      <c r="A93" s="19"/>
      <c r="B93" s="20"/>
      <c r="C93" s="20"/>
      <c r="D93" s="18"/>
      <c r="E93" s="18"/>
      <c r="F93" s="18"/>
      <c r="G93" s="18"/>
      <c r="H93" s="18"/>
      <c r="I93" s="18"/>
      <c r="J93" s="18"/>
      <c r="K93" s="18"/>
      <c r="L93" s="18"/>
      <c r="M93" s="25"/>
      <c r="N93" s="27"/>
    </row>
    <row r="94" spans="1:14" ht="11.25" customHeight="1" x14ac:dyDescent="0.25">
      <c r="A94" s="19"/>
      <c r="B94" s="20"/>
      <c r="C94" s="20"/>
      <c r="D94" s="18"/>
      <c r="E94" s="18"/>
      <c r="F94" s="18"/>
      <c r="G94" s="18"/>
      <c r="H94" s="18"/>
      <c r="I94" s="18"/>
      <c r="J94" s="18"/>
      <c r="K94" s="18"/>
      <c r="L94" s="18"/>
      <c r="M94" s="25"/>
      <c r="N94" s="27"/>
    </row>
  </sheetData>
  <sheetProtection formatCells="0"/>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65"/>
  <sheetViews>
    <sheetView view="pageLayout" topLeftCell="A27" zoomScaleNormal="100" workbookViewId="0">
      <selection activeCell="D42" sqref="D42"/>
    </sheetView>
  </sheetViews>
  <sheetFormatPr defaultColWidth="6.90625" defaultRowHeight="10.5" x14ac:dyDescent="0.25"/>
  <cols>
    <col min="1" max="9" width="6.90625" style="1"/>
    <col min="10" max="10" width="6.90625" style="13"/>
    <col min="11" max="11" width="15" style="1" customWidth="1"/>
    <col min="12" max="12" width="5.453125" style="15" customWidth="1"/>
    <col min="13" max="16384" width="6.90625" style="1"/>
  </cols>
  <sheetData>
    <row r="1" spans="1:14" ht="22.5" customHeight="1" x14ac:dyDescent="0.25"/>
    <row r="2" spans="1:14" x14ac:dyDescent="0.25">
      <c r="A2" s="17" t="s">
        <v>48</v>
      </c>
      <c r="B2" s="18"/>
      <c r="C2" s="18"/>
      <c r="D2" s="18"/>
      <c r="E2" s="18"/>
      <c r="F2" s="18"/>
      <c r="G2" s="18"/>
      <c r="H2" s="18"/>
      <c r="I2" s="18"/>
      <c r="J2" s="25"/>
      <c r="K2" s="18"/>
      <c r="L2" s="26"/>
      <c r="M2" s="18"/>
      <c r="N2" s="22"/>
    </row>
    <row r="3" spans="1:14" x14ac:dyDescent="0.25">
      <c r="A3" s="17"/>
      <c r="B3" s="18"/>
      <c r="C3" s="18"/>
      <c r="D3" s="18"/>
      <c r="E3" s="18"/>
      <c r="F3" s="18"/>
      <c r="G3" s="18"/>
      <c r="H3" s="18"/>
      <c r="I3" s="18"/>
      <c r="J3" s="25"/>
      <c r="K3" s="47"/>
      <c r="L3" s="26"/>
      <c r="M3" s="18"/>
      <c r="N3" s="22"/>
    </row>
    <row r="4" spans="1:14" x14ac:dyDescent="0.25">
      <c r="A4" s="19" t="s">
        <v>38</v>
      </c>
      <c r="B4" s="18"/>
      <c r="C4" s="18"/>
      <c r="D4" s="18"/>
      <c r="E4" s="18"/>
      <c r="F4" s="18"/>
      <c r="G4" s="18"/>
      <c r="H4" s="18"/>
      <c r="I4" s="18"/>
      <c r="J4" s="25"/>
      <c r="K4" s="47"/>
      <c r="L4" s="26"/>
      <c r="M4" s="18"/>
      <c r="N4" s="22"/>
    </row>
    <row r="5" spans="1:14" x14ac:dyDescent="0.25">
      <c r="A5" s="18" t="s">
        <v>60</v>
      </c>
      <c r="B5" s="18"/>
      <c r="C5" s="18"/>
      <c r="D5" s="18"/>
      <c r="E5" s="18"/>
      <c r="F5" s="18"/>
      <c r="G5" s="18"/>
      <c r="H5" s="18"/>
      <c r="I5" s="18"/>
      <c r="J5" s="25"/>
      <c r="K5" s="155"/>
      <c r="L5" s="26">
        <v>14</v>
      </c>
      <c r="M5" s="26"/>
      <c r="N5" s="27"/>
    </row>
    <row r="6" spans="1:14" x14ac:dyDescent="0.25">
      <c r="A6" s="18" t="s">
        <v>61</v>
      </c>
      <c r="B6" s="18"/>
      <c r="C6" s="18"/>
      <c r="D6" s="18"/>
      <c r="E6" s="18"/>
      <c r="F6" s="18"/>
      <c r="G6" s="18"/>
      <c r="H6" s="18"/>
      <c r="I6" s="18"/>
      <c r="J6" s="25"/>
      <c r="K6" s="156"/>
      <c r="L6" s="26"/>
      <c r="M6" s="26"/>
      <c r="N6" s="27"/>
    </row>
    <row r="7" spans="1:14" x14ac:dyDescent="0.25">
      <c r="A7" s="18" t="s">
        <v>62</v>
      </c>
      <c r="B7" s="18"/>
      <c r="C7" s="18"/>
      <c r="D7" s="18"/>
      <c r="E7" s="18"/>
      <c r="F7" s="18"/>
      <c r="G7" s="18"/>
      <c r="H7" s="18"/>
      <c r="I7" s="18"/>
      <c r="J7" s="25"/>
      <c r="K7" s="47"/>
      <c r="L7" s="26"/>
      <c r="M7" s="26"/>
      <c r="N7" s="23"/>
    </row>
    <row r="8" spans="1:14" x14ac:dyDescent="0.25">
      <c r="A8" s="18" t="s">
        <v>63</v>
      </c>
      <c r="B8" s="18"/>
      <c r="C8" s="18"/>
      <c r="D8" s="18"/>
      <c r="E8" s="18"/>
      <c r="F8" s="18"/>
      <c r="G8" s="18"/>
      <c r="H8" s="18"/>
      <c r="I8" s="18"/>
      <c r="J8" s="25"/>
      <c r="K8" s="47"/>
      <c r="L8" s="26"/>
      <c r="M8" s="26"/>
      <c r="N8" s="23"/>
    </row>
    <row r="9" spans="1:14" x14ac:dyDescent="0.25">
      <c r="A9" s="18"/>
      <c r="B9" s="18"/>
      <c r="C9" s="18"/>
      <c r="D9" s="18"/>
      <c r="E9" s="18"/>
      <c r="F9" s="18"/>
      <c r="G9" s="18"/>
      <c r="H9" s="18"/>
      <c r="I9" s="18"/>
      <c r="J9" s="25"/>
      <c r="K9" s="47"/>
      <c r="L9" s="26"/>
      <c r="M9" s="26"/>
      <c r="N9" s="23"/>
    </row>
    <row r="10" spans="1:14" x14ac:dyDescent="0.25">
      <c r="A10" s="19" t="s">
        <v>39</v>
      </c>
      <c r="B10" s="18"/>
      <c r="C10" s="18"/>
      <c r="D10" s="18"/>
      <c r="E10" s="18"/>
      <c r="F10" s="18"/>
      <c r="G10" s="18"/>
      <c r="H10" s="18"/>
      <c r="I10" s="18"/>
      <c r="J10" s="25"/>
      <c r="K10" s="47"/>
      <c r="L10" s="26"/>
      <c r="M10" s="26"/>
      <c r="N10" s="24"/>
    </row>
    <row r="11" spans="1:14" x14ac:dyDescent="0.25">
      <c r="A11" s="18" t="s">
        <v>64</v>
      </c>
      <c r="B11" s="18"/>
      <c r="C11" s="18"/>
      <c r="D11" s="18"/>
      <c r="E11" s="18"/>
      <c r="F11" s="18"/>
      <c r="G11" s="18"/>
      <c r="H11" s="18"/>
      <c r="I11" s="18"/>
      <c r="J11" s="25" t="s">
        <v>26</v>
      </c>
      <c r="K11" s="155"/>
      <c r="L11" s="26">
        <v>15</v>
      </c>
      <c r="M11" s="25"/>
      <c r="N11" s="27"/>
    </row>
    <row r="12" spans="1:14" x14ac:dyDescent="0.25">
      <c r="A12" s="18" t="s">
        <v>65</v>
      </c>
      <c r="B12" s="18"/>
      <c r="C12" s="18"/>
      <c r="D12" s="18"/>
      <c r="E12" s="18"/>
      <c r="F12" s="18"/>
      <c r="G12" s="18"/>
      <c r="H12" s="18"/>
      <c r="I12" s="18"/>
      <c r="J12" s="25"/>
      <c r="K12" s="156"/>
      <c r="L12" s="26"/>
      <c r="M12" s="26"/>
      <c r="N12" s="27"/>
    </row>
    <row r="13" spans="1:14" x14ac:dyDescent="0.25">
      <c r="A13" s="18" t="s">
        <v>66</v>
      </c>
      <c r="B13" s="18"/>
      <c r="C13" s="18"/>
      <c r="D13" s="18"/>
      <c r="E13" s="18"/>
      <c r="F13" s="18"/>
      <c r="G13" s="18"/>
      <c r="H13" s="18"/>
      <c r="I13" s="18"/>
      <c r="J13" s="25"/>
      <c r="K13" s="47"/>
      <c r="L13" s="26"/>
      <c r="M13" s="26"/>
      <c r="N13" s="24"/>
    </row>
    <row r="14" spans="1:14" x14ac:dyDescent="0.25">
      <c r="A14" s="18" t="s">
        <v>202</v>
      </c>
      <c r="B14" s="18"/>
      <c r="C14" s="18"/>
      <c r="D14" s="18"/>
      <c r="E14" s="18"/>
      <c r="F14" s="18"/>
      <c r="G14" s="18"/>
      <c r="H14" s="18"/>
      <c r="I14" s="18"/>
      <c r="J14" s="25"/>
      <c r="K14" s="47"/>
      <c r="L14" s="26"/>
      <c r="M14" s="26"/>
      <c r="N14" s="24"/>
    </row>
    <row r="15" spans="1:14" x14ac:dyDescent="0.25">
      <c r="A15" s="18" t="s">
        <v>206</v>
      </c>
      <c r="B15" s="18"/>
      <c r="C15" s="18"/>
      <c r="D15" s="18"/>
      <c r="E15" s="18"/>
      <c r="F15" s="18"/>
      <c r="G15" s="18"/>
      <c r="H15" s="18"/>
      <c r="I15" s="18"/>
      <c r="J15" s="25"/>
      <c r="K15" s="47"/>
      <c r="L15" s="26"/>
      <c r="M15" s="26"/>
      <c r="N15" s="24"/>
    </row>
    <row r="16" spans="1:14" x14ac:dyDescent="0.25">
      <c r="A16" s="18"/>
      <c r="B16" s="18"/>
      <c r="C16" s="18"/>
      <c r="D16" s="18"/>
      <c r="E16" s="18"/>
      <c r="F16" s="18"/>
      <c r="G16" s="18"/>
      <c r="H16" s="18"/>
      <c r="I16" s="18"/>
      <c r="J16" s="25"/>
      <c r="K16" s="47"/>
      <c r="L16" s="26"/>
      <c r="M16" s="26"/>
      <c r="N16" s="24"/>
    </row>
    <row r="17" spans="1:14" x14ac:dyDescent="0.25">
      <c r="A17" s="19" t="s">
        <v>27</v>
      </c>
      <c r="B17" s="18"/>
      <c r="C17" s="18"/>
      <c r="D17" s="18"/>
      <c r="E17" s="18"/>
      <c r="F17" s="18"/>
      <c r="G17" s="18"/>
      <c r="H17" s="18"/>
      <c r="I17" s="18"/>
      <c r="J17" s="25"/>
      <c r="K17" s="47"/>
      <c r="L17" s="26"/>
      <c r="M17" s="26"/>
      <c r="N17" s="24"/>
    </row>
    <row r="18" spans="1:14" x14ac:dyDescent="0.25">
      <c r="A18" s="18" t="s">
        <v>67</v>
      </c>
      <c r="B18" s="18"/>
      <c r="C18" s="18"/>
      <c r="D18" s="18"/>
      <c r="E18" s="18"/>
      <c r="F18" s="18"/>
      <c r="G18" s="18"/>
      <c r="H18" s="18"/>
      <c r="I18" s="18"/>
      <c r="J18" s="25" t="s">
        <v>26</v>
      </c>
      <c r="K18" s="155"/>
      <c r="L18" s="26">
        <v>16</v>
      </c>
      <c r="M18" s="25"/>
      <c r="N18" s="27"/>
    </row>
    <row r="19" spans="1:14" x14ac:dyDescent="0.25">
      <c r="A19" s="18" t="s">
        <v>68</v>
      </c>
      <c r="B19" s="18"/>
      <c r="C19" s="18"/>
      <c r="D19" s="18"/>
      <c r="E19" s="18"/>
      <c r="F19" s="18"/>
      <c r="G19" s="18"/>
      <c r="H19" s="18"/>
      <c r="I19" s="18"/>
      <c r="J19" s="25"/>
      <c r="K19" s="156"/>
      <c r="L19" s="26"/>
      <c r="M19" s="26"/>
      <c r="N19" s="27"/>
    </row>
    <row r="20" spans="1:14" x14ac:dyDescent="0.25">
      <c r="A20" s="18"/>
      <c r="B20" s="18"/>
      <c r="C20" s="18"/>
      <c r="D20" s="18"/>
      <c r="E20" s="18"/>
      <c r="F20" s="18"/>
      <c r="G20" s="18"/>
      <c r="H20" s="18"/>
      <c r="I20" s="18"/>
      <c r="J20" s="25"/>
      <c r="K20" s="47"/>
      <c r="L20" s="26"/>
      <c r="M20" s="26"/>
      <c r="N20" s="24"/>
    </row>
    <row r="21" spans="1:14" x14ac:dyDescent="0.25">
      <c r="A21" s="19" t="s">
        <v>28</v>
      </c>
      <c r="B21" s="18"/>
      <c r="C21" s="18"/>
      <c r="D21" s="18"/>
      <c r="E21" s="18"/>
      <c r="F21" s="18"/>
      <c r="G21" s="18"/>
      <c r="H21" s="18"/>
      <c r="I21" s="18"/>
      <c r="J21" s="25"/>
      <c r="K21" s="47"/>
      <c r="L21" s="26"/>
      <c r="M21" s="26"/>
      <c r="N21" s="24"/>
    </row>
    <row r="22" spans="1:14" x14ac:dyDescent="0.25">
      <c r="A22" s="18" t="s">
        <v>69</v>
      </c>
      <c r="B22" s="18"/>
      <c r="C22" s="18"/>
      <c r="D22" s="18"/>
      <c r="E22" s="18"/>
      <c r="F22" s="18"/>
      <c r="G22" s="18"/>
      <c r="H22" s="18"/>
      <c r="I22" s="18"/>
      <c r="J22" s="25" t="s">
        <v>26</v>
      </c>
      <c r="K22" s="155"/>
      <c r="L22" s="26">
        <v>17</v>
      </c>
      <c r="M22" s="25"/>
      <c r="N22" s="27"/>
    </row>
    <row r="23" spans="1:14" x14ac:dyDescent="0.25">
      <c r="A23" s="18" t="s">
        <v>70</v>
      </c>
      <c r="B23" s="18"/>
      <c r="C23" s="18"/>
      <c r="D23" s="18"/>
      <c r="E23" s="18"/>
      <c r="F23" s="18"/>
      <c r="G23" s="18"/>
      <c r="H23" s="18"/>
      <c r="I23" s="18"/>
      <c r="J23" s="25"/>
      <c r="K23" s="156"/>
      <c r="L23" s="26"/>
      <c r="M23" s="26"/>
      <c r="N23" s="27"/>
    </row>
    <row r="24" spans="1:14" x14ac:dyDescent="0.25">
      <c r="A24" s="18"/>
      <c r="B24" s="18"/>
      <c r="C24" s="18"/>
      <c r="D24" s="18"/>
      <c r="E24" s="18"/>
      <c r="F24" s="18"/>
      <c r="G24" s="18"/>
      <c r="H24" s="18"/>
      <c r="I24" s="18"/>
      <c r="J24" s="25"/>
      <c r="K24" s="47"/>
      <c r="L24" s="26"/>
      <c r="M24" s="26"/>
      <c r="N24" s="24"/>
    </row>
    <row r="25" spans="1:14" x14ac:dyDescent="0.25">
      <c r="A25" s="19" t="s">
        <v>40</v>
      </c>
      <c r="B25" s="18"/>
      <c r="C25" s="18"/>
      <c r="D25" s="18"/>
      <c r="E25" s="18"/>
      <c r="F25" s="18"/>
      <c r="G25" s="18"/>
      <c r="H25" s="18"/>
      <c r="I25" s="18"/>
      <c r="J25" s="25"/>
      <c r="K25" s="47"/>
      <c r="L25" s="26"/>
      <c r="M25" s="26"/>
      <c r="N25" s="24"/>
    </row>
    <row r="26" spans="1:14" x14ac:dyDescent="0.25">
      <c r="A26" s="18" t="s">
        <v>71</v>
      </c>
      <c r="B26" s="18"/>
      <c r="C26" s="18"/>
      <c r="D26" s="18"/>
      <c r="E26" s="18"/>
      <c r="F26" s="18"/>
      <c r="G26" s="18"/>
      <c r="H26" s="18"/>
      <c r="I26" s="18"/>
      <c r="J26" s="25" t="s">
        <v>26</v>
      </c>
      <c r="K26" s="155"/>
      <c r="L26" s="26">
        <v>18</v>
      </c>
      <c r="M26" s="25"/>
      <c r="N26" s="27"/>
    </row>
    <row r="27" spans="1:14" x14ac:dyDescent="0.25">
      <c r="A27" s="18"/>
      <c r="B27" s="18"/>
      <c r="C27" s="18"/>
      <c r="D27" s="18"/>
      <c r="E27" s="18"/>
      <c r="F27" s="18"/>
      <c r="G27" s="18"/>
      <c r="H27" s="18"/>
      <c r="I27" s="18"/>
      <c r="J27" s="25"/>
      <c r="K27" s="156"/>
      <c r="L27" s="26"/>
      <c r="M27" s="26"/>
      <c r="N27" s="27"/>
    </row>
    <row r="28" spans="1:14" x14ac:dyDescent="0.25">
      <c r="A28" s="18"/>
      <c r="B28" s="18"/>
      <c r="C28" s="18"/>
      <c r="D28" s="18"/>
      <c r="E28" s="18"/>
      <c r="F28" s="18"/>
      <c r="G28" s="18"/>
      <c r="H28" s="18"/>
      <c r="I28" s="18"/>
      <c r="J28" s="25"/>
      <c r="K28" s="47"/>
      <c r="L28" s="26"/>
      <c r="M28" s="26"/>
      <c r="N28" s="24"/>
    </row>
    <row r="29" spans="1:14" x14ac:dyDescent="0.25">
      <c r="A29" s="19" t="s">
        <v>49</v>
      </c>
      <c r="B29" s="20"/>
      <c r="C29" s="20"/>
      <c r="D29" s="18"/>
      <c r="E29" s="18"/>
      <c r="F29" s="18"/>
      <c r="G29" s="18"/>
      <c r="H29" s="18"/>
      <c r="I29" s="18"/>
      <c r="J29" s="25" t="s">
        <v>32</v>
      </c>
      <c r="K29" s="158">
        <f>K5+K11+K18+K22+K26</f>
        <v>0</v>
      </c>
      <c r="L29" s="26">
        <v>19</v>
      </c>
      <c r="M29" s="25"/>
      <c r="N29" s="27"/>
    </row>
    <row r="30" spans="1:14" x14ac:dyDescent="0.25">
      <c r="A30" s="19"/>
      <c r="B30" s="20"/>
      <c r="C30" s="20"/>
      <c r="D30" s="18"/>
      <c r="E30" s="18"/>
      <c r="F30" s="18"/>
      <c r="G30" s="18"/>
      <c r="H30" s="18"/>
      <c r="I30" s="18"/>
      <c r="J30" s="25"/>
      <c r="K30" s="159"/>
      <c r="L30" s="26"/>
      <c r="M30" s="25"/>
      <c r="N30" s="27"/>
    </row>
    <row r="32" spans="1:14" x14ac:dyDescent="0.25">
      <c r="A32" s="17" t="s">
        <v>72</v>
      </c>
      <c r="B32" s="18"/>
      <c r="C32" s="18"/>
      <c r="D32" s="18"/>
      <c r="E32" s="18"/>
      <c r="F32" s="18"/>
      <c r="G32" s="18"/>
      <c r="H32" s="18"/>
      <c r="I32" s="18"/>
      <c r="J32" s="25"/>
      <c r="K32" s="18"/>
      <c r="L32" s="26"/>
    </row>
    <row r="33" spans="1:12" x14ac:dyDescent="0.25">
      <c r="A33" s="17"/>
      <c r="B33" s="18"/>
      <c r="C33" s="18"/>
      <c r="D33" s="18"/>
      <c r="E33" s="18"/>
      <c r="F33" s="18"/>
      <c r="G33" s="18"/>
      <c r="H33" s="18"/>
      <c r="I33" s="18"/>
      <c r="J33" s="25"/>
      <c r="K33" s="18"/>
      <c r="L33" s="26"/>
    </row>
    <row r="34" spans="1:12" x14ac:dyDescent="0.25">
      <c r="A34" s="18" t="s">
        <v>73</v>
      </c>
      <c r="B34" s="18"/>
      <c r="C34" s="18"/>
      <c r="D34" s="18"/>
      <c r="E34" s="18"/>
      <c r="F34" s="18"/>
      <c r="G34" s="19" t="s">
        <v>74</v>
      </c>
      <c r="H34" s="19"/>
      <c r="I34" s="19"/>
      <c r="J34" s="25"/>
      <c r="K34" s="153">
        <f>'Page 2'!K5-'Page 3'!K5</f>
        <v>0</v>
      </c>
      <c r="L34" s="26">
        <v>20</v>
      </c>
    </row>
    <row r="35" spans="1:12" x14ac:dyDescent="0.25">
      <c r="A35" s="18"/>
      <c r="B35" s="18"/>
      <c r="C35" s="18"/>
      <c r="D35" s="18"/>
      <c r="E35" s="18"/>
      <c r="F35" s="18"/>
      <c r="G35" s="19"/>
      <c r="H35" s="19"/>
      <c r="I35" s="19"/>
      <c r="J35" s="25"/>
      <c r="K35" s="154"/>
      <c r="L35" s="26"/>
    </row>
    <row r="36" spans="1:12" x14ac:dyDescent="0.25">
      <c r="A36" s="18"/>
      <c r="B36" s="18"/>
      <c r="C36" s="18"/>
      <c r="D36" s="18"/>
      <c r="E36" s="18"/>
      <c r="F36" s="18"/>
      <c r="G36" s="19"/>
      <c r="H36" s="19"/>
      <c r="I36" s="19"/>
      <c r="J36" s="25"/>
      <c r="K36" s="18"/>
      <c r="L36" s="26"/>
    </row>
    <row r="37" spans="1:12" x14ac:dyDescent="0.25">
      <c r="A37" s="18" t="s">
        <v>75</v>
      </c>
      <c r="B37" s="18"/>
      <c r="C37" s="18"/>
      <c r="D37" s="18"/>
      <c r="E37" s="18"/>
      <c r="F37" s="18"/>
      <c r="G37" s="19" t="s">
        <v>76</v>
      </c>
      <c r="H37" s="19"/>
      <c r="I37" s="19"/>
      <c r="J37" s="25" t="s">
        <v>26</v>
      </c>
      <c r="K37" s="158">
        <f>'Page 2'!K10-'Page 3'!K11</f>
        <v>0</v>
      </c>
      <c r="L37" s="26">
        <v>21</v>
      </c>
    </row>
    <row r="38" spans="1:12" x14ac:dyDescent="0.25">
      <c r="A38" s="18"/>
      <c r="B38" s="18"/>
      <c r="C38" s="18"/>
      <c r="D38" s="18"/>
      <c r="E38" s="18"/>
      <c r="F38" s="18"/>
      <c r="G38" s="19"/>
      <c r="H38" s="19"/>
      <c r="I38" s="19"/>
      <c r="J38" s="25"/>
      <c r="K38" s="159"/>
      <c r="L38" s="26"/>
    </row>
    <row r="39" spans="1:12" x14ac:dyDescent="0.25">
      <c r="A39" s="18"/>
      <c r="B39" s="18"/>
      <c r="C39" s="18"/>
      <c r="D39" s="18"/>
      <c r="E39" s="18"/>
      <c r="F39" s="18"/>
      <c r="G39" s="19"/>
      <c r="H39" s="19"/>
      <c r="I39" s="19"/>
      <c r="J39" s="25"/>
      <c r="K39" s="18"/>
      <c r="L39" s="26"/>
    </row>
    <row r="40" spans="1:12" x14ac:dyDescent="0.25">
      <c r="A40" s="18" t="s">
        <v>77</v>
      </c>
      <c r="B40" s="18"/>
      <c r="C40" s="18"/>
      <c r="D40" s="18"/>
      <c r="E40" s="18"/>
      <c r="F40" s="18"/>
      <c r="G40" s="19" t="s">
        <v>78</v>
      </c>
      <c r="H40" s="19"/>
      <c r="I40" s="19"/>
      <c r="J40" s="25" t="s">
        <v>26</v>
      </c>
      <c r="K40" s="158">
        <f>'Page 2'!K16-'Page 3'!K18</f>
        <v>0</v>
      </c>
      <c r="L40" s="26">
        <v>22</v>
      </c>
    </row>
    <row r="41" spans="1:12" x14ac:dyDescent="0.25">
      <c r="A41" s="18"/>
      <c r="B41" s="18"/>
      <c r="C41" s="18"/>
      <c r="D41" s="18"/>
      <c r="E41" s="18"/>
      <c r="F41" s="18"/>
      <c r="G41" s="19"/>
      <c r="H41" s="19"/>
      <c r="I41" s="19"/>
      <c r="J41" s="25"/>
      <c r="K41" s="159"/>
      <c r="L41" s="26"/>
    </row>
    <row r="43" spans="1:12" x14ac:dyDescent="0.25">
      <c r="A43" s="18" t="s">
        <v>79</v>
      </c>
      <c r="B43" s="18"/>
      <c r="C43" s="18"/>
      <c r="D43" s="18"/>
      <c r="E43" s="18"/>
      <c r="F43" s="18"/>
      <c r="G43" s="19" t="s">
        <v>80</v>
      </c>
      <c r="H43" s="19"/>
      <c r="I43" s="19"/>
      <c r="J43" s="25" t="s">
        <v>26</v>
      </c>
      <c r="K43" s="158">
        <f>'Page 2'!K20-'Page 3'!K22</f>
        <v>0</v>
      </c>
      <c r="L43" s="26">
        <v>23</v>
      </c>
    </row>
    <row r="44" spans="1:12" x14ac:dyDescent="0.25">
      <c r="A44" s="18"/>
      <c r="B44" s="18"/>
      <c r="C44" s="18"/>
      <c r="D44" s="18"/>
      <c r="E44" s="18"/>
      <c r="F44" s="18"/>
      <c r="G44" s="18"/>
      <c r="H44" s="19"/>
      <c r="I44" s="19"/>
      <c r="J44" s="26"/>
      <c r="K44" s="159"/>
      <c r="L44" s="26"/>
    </row>
    <row r="46" spans="1:12" x14ac:dyDescent="0.25">
      <c r="A46" s="18" t="s">
        <v>81</v>
      </c>
      <c r="B46" s="18"/>
      <c r="C46" s="18"/>
      <c r="D46" s="18"/>
      <c r="E46" s="18"/>
      <c r="F46" s="18"/>
      <c r="G46" s="18"/>
      <c r="H46" s="18"/>
      <c r="I46" s="18"/>
      <c r="J46" s="25" t="s">
        <v>32</v>
      </c>
      <c r="K46" s="158">
        <f>'Page 3'!K34+'Page 3'!K37+'Page 3'!K40+'Page 3'!K43</f>
        <v>0</v>
      </c>
      <c r="L46" s="26">
        <v>24</v>
      </c>
    </row>
    <row r="47" spans="1:12" x14ac:dyDescent="0.25">
      <c r="A47" s="18"/>
      <c r="B47" s="18"/>
      <c r="C47" s="18"/>
      <c r="D47" s="18"/>
      <c r="E47" s="18"/>
      <c r="F47" s="18"/>
      <c r="G47" s="18"/>
      <c r="H47" s="18"/>
      <c r="I47" s="18"/>
      <c r="J47" s="25"/>
      <c r="K47" s="159"/>
      <c r="L47" s="26"/>
    </row>
    <row r="49" spans="1:12" x14ac:dyDescent="0.25">
      <c r="A49" s="18" t="s">
        <v>99</v>
      </c>
      <c r="B49" s="18"/>
      <c r="C49" s="18"/>
      <c r="D49" s="18"/>
      <c r="E49" s="18"/>
      <c r="F49" s="18"/>
      <c r="G49" s="18"/>
      <c r="H49" s="18"/>
      <c r="I49" s="18"/>
      <c r="J49" s="25" t="s">
        <v>30</v>
      </c>
      <c r="K49" s="158">
        <f>'Page 3'!K26</f>
        <v>0</v>
      </c>
      <c r="L49" s="26">
        <v>25</v>
      </c>
    </row>
    <row r="50" spans="1:12" x14ac:dyDescent="0.25">
      <c r="A50" s="18"/>
      <c r="B50" s="18"/>
      <c r="C50" s="18"/>
      <c r="D50" s="18"/>
      <c r="E50" s="18"/>
      <c r="F50" s="18"/>
      <c r="G50" s="18"/>
      <c r="H50" s="18"/>
      <c r="I50" s="18"/>
      <c r="J50" s="25"/>
      <c r="K50" s="159"/>
      <c r="L50" s="26"/>
    </row>
    <row r="52" spans="1:12" x14ac:dyDescent="0.25">
      <c r="A52" s="18" t="s">
        <v>100</v>
      </c>
      <c r="B52" s="18"/>
      <c r="C52" s="18"/>
      <c r="D52" s="18"/>
      <c r="E52" s="18"/>
      <c r="F52" s="18"/>
      <c r="G52" s="18"/>
      <c r="H52" s="18"/>
      <c r="I52" s="18"/>
      <c r="J52" s="25" t="s">
        <v>30</v>
      </c>
      <c r="K52" s="151"/>
      <c r="L52" s="26">
        <v>26</v>
      </c>
    </row>
    <row r="53" spans="1:12" x14ac:dyDescent="0.25">
      <c r="A53" s="18" t="s">
        <v>98</v>
      </c>
      <c r="B53" s="18"/>
      <c r="C53" s="18"/>
      <c r="D53" s="18"/>
      <c r="E53" s="18"/>
      <c r="F53" s="18"/>
      <c r="G53" s="18"/>
      <c r="H53" s="18"/>
      <c r="I53" s="18"/>
      <c r="J53" s="25"/>
      <c r="K53" s="152"/>
      <c r="L53" s="26"/>
    </row>
    <row r="54" spans="1:12" x14ac:dyDescent="0.25">
      <c r="A54" s="18"/>
      <c r="B54" s="18"/>
      <c r="C54" s="18"/>
      <c r="D54" s="18"/>
      <c r="E54" s="18"/>
      <c r="F54" s="18"/>
      <c r="G54" s="18"/>
      <c r="H54" s="18"/>
      <c r="I54" s="18"/>
      <c r="J54" s="25"/>
      <c r="K54" s="18"/>
      <c r="L54" s="26"/>
    </row>
    <row r="55" spans="1:12" x14ac:dyDescent="0.25">
      <c r="A55" s="18" t="s">
        <v>101</v>
      </c>
      <c r="B55" s="18"/>
      <c r="C55" s="18"/>
      <c r="D55" s="18"/>
      <c r="E55" s="18"/>
      <c r="F55" s="18"/>
      <c r="G55" s="18"/>
      <c r="H55" s="18"/>
      <c r="I55" s="18"/>
      <c r="J55" s="25" t="s">
        <v>30</v>
      </c>
      <c r="K55" s="153">
        <f>'Page 2'!K53</f>
        <v>0</v>
      </c>
      <c r="L55" s="26">
        <v>27</v>
      </c>
    </row>
    <row r="56" spans="1:12" x14ac:dyDescent="0.25">
      <c r="A56" s="18"/>
      <c r="B56" s="18"/>
      <c r="C56" s="18"/>
      <c r="D56" s="18"/>
      <c r="E56" s="18"/>
      <c r="F56" s="18"/>
      <c r="G56" s="18"/>
      <c r="H56" s="18"/>
      <c r="I56" s="18"/>
      <c r="J56" s="25"/>
      <c r="K56" s="154"/>
      <c r="L56" s="26"/>
    </row>
    <row r="57" spans="1:12" x14ac:dyDescent="0.25">
      <c r="A57" s="18"/>
      <c r="B57" s="18"/>
      <c r="C57" s="18"/>
      <c r="D57" s="18"/>
      <c r="E57" s="18"/>
      <c r="F57" s="18"/>
      <c r="G57" s="18"/>
      <c r="H57" s="18"/>
      <c r="I57" s="18"/>
      <c r="J57" s="25"/>
      <c r="K57" s="18"/>
      <c r="L57" s="26"/>
    </row>
    <row r="58" spans="1:12" x14ac:dyDescent="0.25">
      <c r="A58" s="18" t="s">
        <v>102</v>
      </c>
      <c r="B58" s="18"/>
      <c r="C58" s="18"/>
      <c r="D58" s="18"/>
      <c r="E58" s="18"/>
      <c r="F58" s="18"/>
      <c r="G58" s="18"/>
      <c r="H58" s="18"/>
      <c r="I58" s="18"/>
      <c r="J58" s="25" t="s">
        <v>26</v>
      </c>
      <c r="K58" s="155"/>
      <c r="L58" s="26">
        <v>28</v>
      </c>
    </row>
    <row r="59" spans="1:12" x14ac:dyDescent="0.25">
      <c r="A59" s="18" t="s">
        <v>82</v>
      </c>
      <c r="B59" s="18"/>
      <c r="C59" s="18"/>
      <c r="D59" s="18"/>
      <c r="E59" s="18"/>
      <c r="F59" s="18"/>
      <c r="G59" s="18"/>
      <c r="H59" s="18"/>
      <c r="I59" s="18"/>
      <c r="J59" s="25"/>
      <c r="K59" s="156"/>
      <c r="L59" s="26"/>
    </row>
    <row r="60" spans="1:12" x14ac:dyDescent="0.25">
      <c r="A60" s="18"/>
      <c r="B60" s="18"/>
      <c r="C60" s="18"/>
      <c r="D60" s="18"/>
      <c r="E60" s="18"/>
      <c r="F60" s="18"/>
      <c r="G60" s="18"/>
      <c r="H60" s="18"/>
      <c r="I60" s="18"/>
      <c r="J60" s="25"/>
      <c r="K60" s="18"/>
      <c r="L60" s="26"/>
    </row>
    <row r="61" spans="1:12" x14ac:dyDescent="0.25">
      <c r="A61" s="18" t="s">
        <v>210</v>
      </c>
      <c r="B61" s="18"/>
      <c r="C61" s="18"/>
      <c r="D61" s="18"/>
      <c r="E61" s="18"/>
      <c r="F61" s="18"/>
      <c r="G61" s="18"/>
      <c r="H61" s="18"/>
      <c r="I61" s="18"/>
      <c r="J61" s="25" t="s">
        <v>26</v>
      </c>
      <c r="K61" s="157">
        <f>IF(J64="P",'Page 5'!K23,'Page 4'!J59)</f>
        <v>0</v>
      </c>
      <c r="L61" s="26">
        <v>29</v>
      </c>
    </row>
    <row r="62" spans="1:12" x14ac:dyDescent="0.25">
      <c r="A62" s="18"/>
      <c r="B62" s="18"/>
      <c r="C62" s="18"/>
      <c r="D62" s="18"/>
      <c r="E62" s="18"/>
      <c r="F62" s="18"/>
      <c r="G62" s="18"/>
      <c r="H62" s="18"/>
      <c r="I62" s="18"/>
      <c r="J62" s="25"/>
      <c r="K62" s="154"/>
      <c r="L62" s="26"/>
    </row>
    <row r="63" spans="1:12" x14ac:dyDescent="0.25">
      <c r="A63" s="18"/>
      <c r="B63" s="18"/>
      <c r="C63" s="18"/>
      <c r="D63" s="18"/>
      <c r="E63" s="18"/>
      <c r="F63" s="18"/>
      <c r="G63" s="18"/>
      <c r="H63" s="18"/>
      <c r="I63" s="18"/>
      <c r="J63" s="25"/>
      <c r="K63" s="18"/>
      <c r="L63" s="26"/>
    </row>
    <row r="64" spans="1:12" x14ac:dyDescent="0.25">
      <c r="A64" s="29" t="s">
        <v>83</v>
      </c>
      <c r="B64" s="18"/>
      <c r="C64" s="18"/>
      <c r="D64" s="18"/>
      <c r="E64" s="18"/>
      <c r="F64" s="18"/>
      <c r="G64" s="18"/>
      <c r="H64" s="18"/>
      <c r="I64" s="18"/>
      <c r="J64" s="149"/>
      <c r="K64" s="18"/>
      <c r="L64" s="26">
        <v>30</v>
      </c>
    </row>
    <row r="65" spans="1:12" x14ac:dyDescent="0.25">
      <c r="A65" s="29" t="s">
        <v>203</v>
      </c>
      <c r="B65" s="18"/>
      <c r="C65" s="18"/>
      <c r="D65" s="18"/>
      <c r="E65" s="18"/>
      <c r="F65" s="18"/>
      <c r="G65" s="18"/>
      <c r="H65" s="18"/>
      <c r="I65" s="18"/>
      <c r="J65" s="150"/>
      <c r="K65" s="18"/>
      <c r="L65" s="26"/>
    </row>
  </sheetData>
  <sheetProtection formatCells="0"/>
  <mergeCells count="17">
    <mergeCell ref="K49:K50"/>
    <mergeCell ref="K34:K35"/>
    <mergeCell ref="K37:K38"/>
    <mergeCell ref="K40:K41"/>
    <mergeCell ref="K43:K44"/>
    <mergeCell ref="K46:K47"/>
    <mergeCell ref="K18:K19"/>
    <mergeCell ref="K22:K23"/>
    <mergeCell ref="K26:K27"/>
    <mergeCell ref="K29:K30"/>
    <mergeCell ref="K5:K6"/>
    <mergeCell ref="K11:K12"/>
    <mergeCell ref="J64:J65"/>
    <mergeCell ref="K52:K53"/>
    <mergeCell ref="K55:K56"/>
    <mergeCell ref="K58:K59"/>
    <mergeCell ref="K61:K62"/>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'Page 12'!$I$1:$I$2</xm:f>
          </x14:formula1>
          <xm:sqref>J64:J65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1"/>
  <sheetViews>
    <sheetView view="pageLayout" topLeftCell="A21" zoomScaleNormal="100" workbookViewId="0">
      <selection activeCell="J26" sqref="J26"/>
    </sheetView>
  </sheetViews>
  <sheetFormatPr defaultColWidth="6.90625" defaultRowHeight="10.5" x14ac:dyDescent="0.25"/>
  <cols>
    <col min="1" max="9" width="6.90625" style="1"/>
    <col min="10" max="10" width="6.90625" style="13"/>
    <col min="11" max="11" width="15" style="1" customWidth="1"/>
    <col min="12" max="12" width="5.453125" style="15" customWidth="1"/>
    <col min="13" max="16384" width="6.90625" style="1"/>
  </cols>
  <sheetData>
    <row r="1" spans="1:16" ht="22.5" customHeight="1" x14ac:dyDescent="0.25"/>
    <row r="2" spans="1:16" ht="33.75" customHeight="1" x14ac:dyDescent="0.25">
      <c r="A2" s="176" t="s">
        <v>161</v>
      </c>
      <c r="B2" s="176"/>
      <c r="C2" s="176"/>
      <c r="D2" s="176"/>
      <c r="E2" s="176"/>
      <c r="F2" s="176"/>
      <c r="G2" s="176"/>
      <c r="H2" s="176"/>
      <c r="I2" s="176"/>
      <c r="J2" s="176"/>
      <c r="K2" s="176"/>
      <c r="L2" s="176"/>
      <c r="M2" s="26"/>
      <c r="N2" s="37"/>
      <c r="O2" s="26"/>
      <c r="P2" s="18"/>
    </row>
    <row r="3" spans="1:16" x14ac:dyDescent="0.25">
      <c r="A3" s="18"/>
      <c r="B3" s="19"/>
      <c r="C3" s="19"/>
      <c r="D3" s="19"/>
      <c r="E3" s="19"/>
      <c r="F3" s="19"/>
      <c r="G3" s="19"/>
      <c r="H3" s="19"/>
      <c r="I3" s="19"/>
      <c r="J3" s="26"/>
      <c r="K3" s="19"/>
      <c r="L3" s="26"/>
      <c r="M3" s="26"/>
      <c r="N3" s="37"/>
      <c r="O3" s="26"/>
      <c r="P3" s="18"/>
    </row>
    <row r="4" spans="1:16" x14ac:dyDescent="0.25">
      <c r="A4" s="18" t="s">
        <v>204</v>
      </c>
      <c r="B4" s="19"/>
      <c r="C4" s="19"/>
      <c r="D4" s="19"/>
      <c r="E4" s="19"/>
      <c r="F4" s="19"/>
      <c r="G4" s="19"/>
      <c r="H4" s="19"/>
      <c r="I4" s="19"/>
      <c r="J4" s="26" t="s">
        <v>32</v>
      </c>
      <c r="K4" s="153">
        <f>'Page 3'!K46-'Page 3'!K49-'Page 3'!K52-'Page 3'!K55+'Page 3'!K58+'Page 3'!K61</f>
        <v>0</v>
      </c>
      <c r="L4" s="26">
        <v>31</v>
      </c>
      <c r="M4" s="26"/>
      <c r="N4" s="37"/>
      <c r="O4" s="26"/>
      <c r="P4" s="18"/>
    </row>
    <row r="5" spans="1:16" x14ac:dyDescent="0.25">
      <c r="A5" s="18"/>
      <c r="B5" s="19"/>
      <c r="C5" s="19"/>
      <c r="D5" s="19"/>
      <c r="E5" s="19"/>
      <c r="F5" s="19"/>
      <c r="G5" s="19"/>
      <c r="H5" s="19"/>
      <c r="I5" s="19"/>
      <c r="J5" s="26"/>
      <c r="K5" s="154"/>
      <c r="L5" s="26"/>
      <c r="M5" s="26"/>
      <c r="N5" s="37"/>
      <c r="O5" s="26"/>
      <c r="P5" s="18"/>
    </row>
    <row r="6" spans="1:16" x14ac:dyDescent="0.25">
      <c r="A6" s="18"/>
      <c r="B6" s="19"/>
      <c r="C6" s="19"/>
      <c r="D6" s="19"/>
      <c r="E6" s="19"/>
      <c r="F6" s="19"/>
      <c r="G6" s="19"/>
      <c r="H6" s="19"/>
      <c r="I6" s="19"/>
      <c r="J6" s="26"/>
      <c r="K6" s="19"/>
      <c r="L6" s="26"/>
      <c r="M6" s="26"/>
      <c r="N6" s="37"/>
      <c r="O6" s="26"/>
      <c r="P6" s="18"/>
    </row>
    <row r="7" spans="1:16" x14ac:dyDescent="0.25">
      <c r="A7" s="18" t="s">
        <v>103</v>
      </c>
      <c r="B7" s="18"/>
      <c r="C7" s="18"/>
      <c r="D7" s="18"/>
      <c r="E7" s="18"/>
      <c r="F7" s="18"/>
      <c r="G7" s="18"/>
      <c r="H7" s="18"/>
      <c r="I7" s="18"/>
      <c r="J7" s="25" t="s">
        <v>30</v>
      </c>
      <c r="K7" s="155"/>
      <c r="L7" s="26">
        <v>32</v>
      </c>
      <c r="M7" s="25"/>
      <c r="N7" s="27"/>
      <c r="O7" s="26"/>
      <c r="P7" s="18"/>
    </row>
    <row r="8" spans="1:16" x14ac:dyDescent="0.25">
      <c r="A8" s="18"/>
      <c r="B8" s="18"/>
      <c r="C8" s="18"/>
      <c r="D8" s="18"/>
      <c r="E8" s="18"/>
      <c r="F8" s="18"/>
      <c r="G8" s="18"/>
      <c r="H8" s="18"/>
      <c r="I8" s="18"/>
      <c r="J8" s="25"/>
      <c r="K8" s="156"/>
      <c r="L8" s="26"/>
      <c r="M8" s="25"/>
      <c r="N8" s="27"/>
      <c r="O8" s="26"/>
      <c r="P8" s="18"/>
    </row>
    <row r="9" spans="1:16" x14ac:dyDescent="0.25">
      <c r="A9" s="19"/>
      <c r="B9" s="20"/>
      <c r="C9" s="18"/>
      <c r="D9" s="18"/>
      <c r="E9" s="18"/>
      <c r="F9" s="18"/>
      <c r="G9" s="18"/>
      <c r="H9" s="18"/>
      <c r="I9" s="18"/>
      <c r="J9" s="25"/>
      <c r="K9" s="18"/>
      <c r="L9" s="26"/>
      <c r="M9" s="25"/>
      <c r="N9" s="24"/>
      <c r="O9" s="26"/>
      <c r="P9" s="18"/>
    </row>
    <row r="10" spans="1:16" x14ac:dyDescent="0.25">
      <c r="A10" s="19"/>
      <c r="B10" s="20"/>
      <c r="C10" s="18"/>
      <c r="D10" s="18"/>
      <c r="E10" s="18"/>
      <c r="F10" s="18"/>
      <c r="G10" s="18"/>
      <c r="H10" s="18"/>
      <c r="I10" s="18"/>
      <c r="J10" s="41" t="s">
        <v>32</v>
      </c>
      <c r="K10" s="153">
        <f>K4-K7</f>
        <v>0</v>
      </c>
      <c r="L10" s="26">
        <v>33</v>
      </c>
      <c r="M10" s="25"/>
      <c r="N10" s="24"/>
      <c r="O10" s="26"/>
      <c r="P10" s="18"/>
    </row>
    <row r="11" spans="1:16" x14ac:dyDescent="0.25">
      <c r="A11" s="19"/>
      <c r="B11" s="20"/>
      <c r="C11" s="18"/>
      <c r="D11" s="18"/>
      <c r="E11" s="18"/>
      <c r="F11" s="18"/>
      <c r="G11" s="18"/>
      <c r="H11" s="18"/>
      <c r="I11" s="18"/>
      <c r="J11" s="25"/>
      <c r="K11" s="154"/>
      <c r="L11" s="26"/>
      <c r="M11" s="25"/>
      <c r="N11" s="24"/>
      <c r="O11" s="26"/>
      <c r="P11" s="18"/>
    </row>
    <row r="12" spans="1:16" x14ac:dyDescent="0.25">
      <c r="A12" s="19"/>
      <c r="B12" s="20"/>
      <c r="C12" s="18"/>
      <c r="D12" s="18"/>
      <c r="E12" s="18"/>
      <c r="F12" s="18"/>
      <c r="G12" s="18"/>
      <c r="H12" s="18"/>
      <c r="I12" s="18"/>
      <c r="J12" s="25"/>
      <c r="K12" s="18"/>
      <c r="L12" s="26"/>
      <c r="M12" s="25"/>
      <c r="N12" s="24"/>
      <c r="O12" s="26"/>
      <c r="P12" s="18"/>
    </row>
    <row r="13" spans="1:16" x14ac:dyDescent="0.25">
      <c r="A13" s="18" t="s">
        <v>85</v>
      </c>
      <c r="B13" s="20"/>
      <c r="C13" s="18"/>
      <c r="D13" s="18"/>
      <c r="E13" s="27"/>
      <c r="F13" s="27"/>
      <c r="G13" s="25" t="s">
        <v>86</v>
      </c>
      <c r="H13" s="178">
        <v>100</v>
      </c>
      <c r="I13" s="178"/>
      <c r="J13" s="25" t="s">
        <v>32</v>
      </c>
      <c r="K13" s="153">
        <f>K10*H13/H14</f>
        <v>0</v>
      </c>
      <c r="L13" s="26">
        <v>34</v>
      </c>
      <c r="M13" s="18"/>
      <c r="N13" s="27"/>
      <c r="O13" s="26"/>
      <c r="P13" s="18"/>
    </row>
    <row r="14" spans="1:16" x14ac:dyDescent="0.25">
      <c r="A14" s="18"/>
      <c r="B14" s="18"/>
      <c r="C14" s="18"/>
      <c r="D14" s="18"/>
      <c r="E14" s="27"/>
      <c r="F14" s="27"/>
      <c r="G14" s="32"/>
      <c r="H14" s="243">
        <f>(1+'Page 12'!D10)*100</f>
        <v>114.38</v>
      </c>
      <c r="I14" s="243"/>
      <c r="J14" s="25"/>
      <c r="K14" s="177"/>
      <c r="L14" s="26"/>
      <c r="M14" s="18"/>
      <c r="N14" s="24"/>
      <c r="O14" s="26"/>
      <c r="P14" s="18"/>
    </row>
    <row r="15" spans="1:16" x14ac:dyDescent="0.25">
      <c r="A15" s="17"/>
      <c r="B15" s="19"/>
      <c r="C15" s="18"/>
      <c r="D15" s="18"/>
      <c r="E15" s="18"/>
      <c r="F15" s="18"/>
      <c r="G15" s="18"/>
      <c r="H15" s="18"/>
      <c r="I15" s="18"/>
      <c r="J15" s="25"/>
      <c r="K15" s="18"/>
      <c r="L15" s="26"/>
      <c r="M15" s="25"/>
      <c r="N15" s="27"/>
      <c r="O15" s="26"/>
      <c r="P15" s="18"/>
    </row>
    <row r="16" spans="1:16" x14ac:dyDescent="0.25">
      <c r="A16" s="19" t="s">
        <v>87</v>
      </c>
      <c r="B16" s="18" t="s">
        <v>88</v>
      </c>
      <c r="C16" s="18"/>
      <c r="D16" s="18"/>
      <c r="E16" s="18"/>
      <c r="F16" s="18"/>
      <c r="G16" s="182"/>
      <c r="H16" s="183"/>
      <c r="I16" s="31" t="s">
        <v>89</v>
      </c>
      <c r="J16" s="43"/>
      <c r="K16" s="26"/>
    </row>
    <row r="17" spans="1:12" x14ac:dyDescent="0.25">
      <c r="A17" s="19"/>
      <c r="B17" s="18"/>
      <c r="C17" s="18"/>
      <c r="D17" s="18"/>
      <c r="E17" s="18"/>
      <c r="F17" s="18"/>
      <c r="G17" s="32"/>
      <c r="H17" s="33"/>
      <c r="I17" s="26"/>
      <c r="J17" s="25"/>
      <c r="K17" s="26"/>
    </row>
    <row r="18" spans="1:12" x14ac:dyDescent="0.25">
      <c r="A18" s="19" t="s">
        <v>90</v>
      </c>
      <c r="B18" s="18" t="s">
        <v>216</v>
      </c>
      <c r="C18" s="18"/>
      <c r="D18" s="18"/>
      <c r="E18" s="18"/>
      <c r="F18" s="18"/>
      <c r="G18" s="182"/>
      <c r="H18" s="183"/>
      <c r="I18" s="31" t="s">
        <v>91</v>
      </c>
      <c r="J18" s="43"/>
      <c r="K18" s="26"/>
    </row>
    <row r="19" spans="1:12" x14ac:dyDescent="0.25">
      <c r="A19" s="19"/>
      <c r="B19" s="18"/>
      <c r="C19" s="18"/>
      <c r="D19" s="18"/>
      <c r="E19" s="18"/>
      <c r="F19" s="18"/>
      <c r="G19" s="32"/>
      <c r="H19" s="33"/>
      <c r="I19" s="26"/>
      <c r="J19" s="25"/>
      <c r="K19" s="26"/>
    </row>
    <row r="20" spans="1:12" x14ac:dyDescent="0.25">
      <c r="A20" s="19" t="s">
        <v>84</v>
      </c>
      <c r="B20" s="18" t="s">
        <v>92</v>
      </c>
      <c r="C20" s="18"/>
      <c r="D20" s="18"/>
      <c r="E20" s="18"/>
      <c r="F20" s="18"/>
      <c r="G20" s="42"/>
      <c r="H20" s="39"/>
      <c r="I20" s="25"/>
      <c r="J20" s="25" t="s">
        <v>30</v>
      </c>
      <c r="K20" s="147"/>
      <c r="L20" s="15">
        <v>35</v>
      </c>
    </row>
    <row r="21" spans="1:12" x14ac:dyDescent="0.25">
      <c r="A21" s="19"/>
      <c r="B21" s="18"/>
      <c r="C21" s="18"/>
      <c r="D21" s="18"/>
      <c r="E21" s="18"/>
      <c r="F21" s="18"/>
      <c r="G21" s="42"/>
      <c r="H21" s="39"/>
      <c r="I21" s="25"/>
      <c r="J21" s="25"/>
      <c r="K21" s="148"/>
    </row>
    <row r="22" spans="1:12" x14ac:dyDescent="0.25">
      <c r="A22" s="17"/>
      <c r="B22" s="20"/>
      <c r="C22" s="18"/>
      <c r="D22" s="18"/>
      <c r="E22" s="18"/>
      <c r="F22" s="18"/>
      <c r="G22" s="34"/>
      <c r="H22" s="35"/>
      <c r="I22" s="25"/>
      <c r="J22" s="25"/>
      <c r="K22" s="18"/>
    </row>
    <row r="23" spans="1:12" x14ac:dyDescent="0.25">
      <c r="A23" s="19" t="s">
        <v>87</v>
      </c>
      <c r="B23" s="18" t="s">
        <v>93</v>
      </c>
      <c r="C23" s="18"/>
      <c r="D23" s="18"/>
      <c r="E23" s="18"/>
      <c r="F23" s="18"/>
      <c r="G23" s="184">
        <f>G16+G18-K20</f>
        <v>0</v>
      </c>
      <c r="H23" s="185"/>
      <c r="I23" s="36" t="s">
        <v>94</v>
      </c>
      <c r="J23" s="21"/>
      <c r="K23" s="26"/>
    </row>
    <row r="24" spans="1:12" x14ac:dyDescent="0.25">
      <c r="A24" s="19"/>
      <c r="B24" s="18" t="s">
        <v>95</v>
      </c>
      <c r="C24" s="18"/>
      <c r="D24" s="18"/>
      <c r="E24" s="18"/>
      <c r="F24" s="18"/>
      <c r="G24" s="21"/>
      <c r="H24" s="21"/>
      <c r="I24" s="21"/>
      <c r="J24" s="25"/>
      <c r="K24" s="26"/>
    </row>
    <row r="25" spans="1:12" x14ac:dyDescent="0.25">
      <c r="A25" s="20"/>
      <c r="B25" s="20"/>
      <c r="C25" s="18"/>
      <c r="D25" s="18"/>
      <c r="E25" s="18"/>
      <c r="F25" s="18"/>
      <c r="G25" s="18"/>
      <c r="H25" s="18"/>
      <c r="I25" s="18"/>
      <c r="J25" s="25"/>
      <c r="K25" s="18"/>
    </row>
    <row r="26" spans="1:12" x14ac:dyDescent="0.25">
      <c r="A26" s="19" t="s">
        <v>96</v>
      </c>
      <c r="B26" s="19"/>
      <c r="C26" s="18"/>
      <c r="D26" s="18"/>
      <c r="E26" s="18"/>
      <c r="F26" s="18"/>
      <c r="G26" s="18"/>
      <c r="H26" s="18"/>
      <c r="I26" s="18"/>
      <c r="J26" s="25" t="s">
        <v>32</v>
      </c>
      <c r="K26" s="180">
        <f>K13-K20</f>
        <v>0</v>
      </c>
      <c r="L26" s="15">
        <v>36</v>
      </c>
    </row>
    <row r="27" spans="1:12" x14ac:dyDescent="0.25">
      <c r="A27" s="29" t="s">
        <v>179</v>
      </c>
      <c r="B27" s="20"/>
      <c r="C27" s="18"/>
      <c r="D27" s="18"/>
      <c r="E27" s="18"/>
      <c r="F27" s="18"/>
      <c r="G27" s="18"/>
      <c r="H27" s="18"/>
      <c r="I27" s="18"/>
      <c r="J27" s="25"/>
      <c r="K27" s="181"/>
    </row>
    <row r="28" spans="1:12" ht="10" x14ac:dyDescent="0.2">
      <c r="A28" s="18"/>
      <c r="B28" s="18"/>
      <c r="C28" s="18"/>
      <c r="D28" s="18"/>
      <c r="E28" s="18"/>
      <c r="F28" s="18"/>
      <c r="G28" s="18"/>
      <c r="H28" s="18"/>
      <c r="I28" s="18"/>
      <c r="J28" s="25"/>
      <c r="K28" s="18"/>
      <c r="L28" s="13"/>
    </row>
    <row r="29" spans="1:12" x14ac:dyDescent="0.25">
      <c r="A29" s="19"/>
      <c r="B29" s="19"/>
      <c r="C29" s="18"/>
      <c r="D29" s="18"/>
      <c r="E29" s="18"/>
      <c r="F29" s="18"/>
      <c r="G29" s="18"/>
      <c r="H29" s="18"/>
      <c r="I29" s="18"/>
      <c r="J29" s="25"/>
      <c r="K29" s="18"/>
    </row>
    <row r="30" spans="1:12" x14ac:dyDescent="0.25">
      <c r="A30" s="19" t="s">
        <v>199</v>
      </c>
      <c r="B30" s="18"/>
      <c r="C30" s="18"/>
      <c r="D30" s="18"/>
      <c r="E30" s="18"/>
      <c r="F30" s="18"/>
      <c r="G30" s="18"/>
      <c r="H30" s="18"/>
      <c r="I30" s="18"/>
      <c r="J30" s="25" t="s">
        <v>32</v>
      </c>
      <c r="K30" s="145">
        <f>K7</f>
        <v>0</v>
      </c>
      <c r="L30" s="15">
        <v>37</v>
      </c>
    </row>
    <row r="31" spans="1:12" x14ac:dyDescent="0.25">
      <c r="A31" s="29" t="s">
        <v>221</v>
      </c>
      <c r="B31" s="18"/>
      <c r="C31" s="18"/>
      <c r="D31" s="18"/>
      <c r="E31" s="18"/>
      <c r="F31" s="18"/>
      <c r="G31" s="18"/>
      <c r="H31" s="18"/>
      <c r="I31" s="18"/>
      <c r="J31" s="25"/>
      <c r="K31" s="146"/>
    </row>
    <row r="32" spans="1:12" x14ac:dyDescent="0.25">
      <c r="A32" s="19"/>
      <c r="B32" s="19"/>
      <c r="C32" s="18"/>
      <c r="D32" s="18"/>
      <c r="E32" s="18"/>
      <c r="F32" s="18"/>
      <c r="G32" s="18"/>
      <c r="H32" s="18"/>
      <c r="I32" s="18"/>
      <c r="J32" s="25"/>
      <c r="K32" s="18"/>
    </row>
    <row r="33" spans="1:16" x14ac:dyDescent="0.25">
      <c r="A33" s="18"/>
      <c r="B33" s="19"/>
      <c r="C33" s="18"/>
      <c r="D33" s="18"/>
      <c r="E33" s="18"/>
      <c r="F33" s="18"/>
      <c r="G33" s="18"/>
      <c r="H33" s="18"/>
      <c r="I33" s="18"/>
      <c r="J33" s="25"/>
      <c r="K33" s="18"/>
    </row>
    <row r="34" spans="1:16" x14ac:dyDescent="0.25">
      <c r="A34" s="179" t="s">
        <v>180</v>
      </c>
      <c r="B34" s="179"/>
      <c r="C34" s="179"/>
      <c r="D34" s="179"/>
      <c r="E34" s="179"/>
      <c r="F34" s="179"/>
      <c r="G34" s="179"/>
      <c r="H34" s="179"/>
      <c r="I34" s="179"/>
      <c r="J34" s="25" t="s">
        <v>32</v>
      </c>
      <c r="K34" s="180">
        <f>'Page 4'!K26+'Page 4'!K30</f>
        <v>0</v>
      </c>
      <c r="L34" s="15">
        <v>38</v>
      </c>
      <c r="M34" s="25"/>
      <c r="N34" s="18"/>
      <c r="O34" s="18"/>
      <c r="P34" s="18"/>
    </row>
    <row r="35" spans="1:16" x14ac:dyDescent="0.25">
      <c r="A35" s="179"/>
      <c r="B35" s="179"/>
      <c r="C35" s="179"/>
      <c r="D35" s="179"/>
      <c r="E35" s="179"/>
      <c r="F35" s="179"/>
      <c r="G35" s="179"/>
      <c r="H35" s="179"/>
      <c r="I35" s="179"/>
      <c r="J35" s="25"/>
      <c r="K35" s="181"/>
      <c r="M35" s="25"/>
      <c r="N35" s="27"/>
      <c r="O35" s="26"/>
      <c r="P35" s="18"/>
    </row>
    <row r="36" spans="1:16" x14ac:dyDescent="0.25">
      <c r="A36" s="18"/>
      <c r="B36" s="20"/>
      <c r="C36" s="18"/>
      <c r="D36" s="18"/>
      <c r="E36" s="18"/>
      <c r="F36" s="18"/>
      <c r="G36" s="18"/>
      <c r="H36" s="18"/>
      <c r="I36" s="18"/>
      <c r="J36" s="25"/>
      <c r="K36" s="18"/>
      <c r="M36" s="18"/>
      <c r="N36" s="27"/>
      <c r="O36" s="25"/>
      <c r="P36" s="18"/>
    </row>
    <row r="37" spans="1:16" x14ac:dyDescent="0.25">
      <c r="A37" s="19" t="s">
        <v>87</v>
      </c>
      <c r="B37" s="20"/>
      <c r="C37" s="18"/>
      <c r="D37" s="18"/>
      <c r="E37" s="18"/>
      <c r="F37" s="18"/>
      <c r="G37" s="18"/>
      <c r="H37" s="18"/>
      <c r="I37" s="18"/>
      <c r="J37" s="25"/>
      <c r="K37" s="18"/>
      <c r="M37" s="18"/>
      <c r="N37" s="24"/>
      <c r="O37" s="25"/>
      <c r="P37" s="18"/>
    </row>
    <row r="38" spans="1:16" x14ac:dyDescent="0.25">
      <c r="A38" s="18" t="s">
        <v>104</v>
      </c>
      <c r="B38" s="18"/>
      <c r="C38" s="18"/>
      <c r="D38" s="18"/>
      <c r="E38" s="18"/>
      <c r="F38" s="18"/>
      <c r="G38" s="18"/>
      <c r="H38" s="18"/>
      <c r="I38" s="18"/>
      <c r="J38" s="30"/>
      <c r="K38" s="147"/>
      <c r="L38" s="15" t="s">
        <v>291</v>
      </c>
      <c r="M38" s="18"/>
      <c r="N38" s="27"/>
      <c r="O38" s="26"/>
      <c r="P38" s="18"/>
    </row>
    <row r="39" spans="1:16" x14ac:dyDescent="0.25">
      <c r="A39" s="18" t="s">
        <v>105</v>
      </c>
      <c r="B39" s="18"/>
      <c r="C39" s="18"/>
      <c r="D39" s="18"/>
      <c r="E39" s="18"/>
      <c r="F39" s="18"/>
      <c r="G39" s="18"/>
      <c r="H39" s="18"/>
      <c r="I39" s="18"/>
      <c r="J39" s="25"/>
      <c r="K39" s="148"/>
      <c r="M39" s="18"/>
      <c r="N39" s="27"/>
      <c r="O39" s="25"/>
      <c r="P39" s="18"/>
    </row>
    <row r="40" spans="1:16" x14ac:dyDescent="0.25">
      <c r="A40" s="18"/>
      <c r="B40" s="18"/>
      <c r="C40" s="18"/>
      <c r="D40" s="18"/>
      <c r="E40" s="18"/>
      <c r="F40" s="18"/>
      <c r="G40" s="18"/>
      <c r="H40" s="18"/>
      <c r="I40" s="18"/>
      <c r="J40" s="25"/>
      <c r="K40" s="18"/>
      <c r="M40" s="18"/>
      <c r="N40" s="24"/>
      <c r="O40" s="25"/>
      <c r="P40" s="18"/>
    </row>
    <row r="41" spans="1:16" x14ac:dyDescent="0.25">
      <c r="A41" s="18"/>
      <c r="B41" s="20"/>
      <c r="C41" s="18"/>
      <c r="D41" s="18"/>
      <c r="E41" s="18"/>
      <c r="F41" s="18"/>
      <c r="G41" s="18"/>
      <c r="H41" s="18"/>
      <c r="I41" s="18"/>
      <c r="J41" s="25"/>
      <c r="K41" s="18"/>
      <c r="M41" s="18"/>
      <c r="N41" s="24"/>
      <c r="O41" s="25"/>
      <c r="P41" s="18"/>
    </row>
    <row r="42" spans="1:16" x14ac:dyDescent="0.25">
      <c r="A42" s="18" t="s">
        <v>327</v>
      </c>
      <c r="B42" s="20"/>
      <c r="C42" s="18"/>
      <c r="D42" s="18"/>
      <c r="E42" s="18"/>
      <c r="F42" s="18"/>
      <c r="G42" s="18"/>
      <c r="H42" s="18"/>
      <c r="I42" s="18"/>
      <c r="J42" s="25"/>
      <c r="K42" s="147"/>
      <c r="L42" s="15" t="s">
        <v>97</v>
      </c>
      <c r="M42" s="25"/>
      <c r="N42" s="40"/>
      <c r="O42" s="26"/>
      <c r="P42" s="18"/>
    </row>
    <row r="43" spans="1:16" x14ac:dyDescent="0.25">
      <c r="A43" s="18" t="s">
        <v>106</v>
      </c>
      <c r="B43" s="20"/>
      <c r="C43" s="18"/>
      <c r="D43" s="18"/>
      <c r="E43" s="18"/>
      <c r="F43" s="18"/>
      <c r="G43" s="18"/>
      <c r="H43" s="18"/>
      <c r="I43" s="18"/>
      <c r="J43" s="25"/>
      <c r="K43" s="148"/>
      <c r="M43" s="18"/>
      <c r="N43" s="40"/>
      <c r="O43" s="18"/>
      <c r="P43" s="18"/>
    </row>
    <row r="44" spans="1:16" x14ac:dyDescent="0.25">
      <c r="A44" s="18" t="s">
        <v>205</v>
      </c>
      <c r="B44" s="18"/>
      <c r="C44" s="18"/>
      <c r="D44" s="18"/>
      <c r="E44" s="18"/>
      <c r="F44" s="18"/>
      <c r="G44" s="18"/>
      <c r="H44" s="18"/>
      <c r="I44" s="18"/>
      <c r="J44" s="25"/>
      <c r="K44" s="18"/>
      <c r="M44" s="18"/>
      <c r="N44" s="18"/>
      <c r="O44" s="18"/>
      <c r="P44" s="18"/>
    </row>
    <row r="45" spans="1:16" x14ac:dyDescent="0.25">
      <c r="J45" s="1"/>
    </row>
    <row r="46" spans="1:16" x14ac:dyDescent="0.25">
      <c r="A46" s="17" t="s">
        <v>107</v>
      </c>
      <c r="B46" s="20"/>
      <c r="C46" s="18"/>
      <c r="D46" s="18"/>
      <c r="E46" s="18"/>
      <c r="F46" s="18"/>
      <c r="G46" s="18"/>
      <c r="H46" s="18"/>
      <c r="I46" s="18"/>
      <c r="J46" s="18"/>
      <c r="K46" s="18"/>
      <c r="L46" s="18"/>
    </row>
    <row r="47" spans="1:16" x14ac:dyDescent="0.25">
      <c r="A47" s="17"/>
      <c r="B47" s="20"/>
      <c r="C47" s="18"/>
      <c r="D47" s="18"/>
      <c r="E47" s="18"/>
      <c r="F47" s="18"/>
      <c r="G47" s="18"/>
      <c r="H47" s="18"/>
      <c r="I47" s="18"/>
      <c r="J47" s="18"/>
      <c r="K47" s="18"/>
      <c r="L47" s="18"/>
    </row>
    <row r="48" spans="1:16" ht="10" x14ac:dyDescent="0.2">
      <c r="A48" s="29" t="s">
        <v>217</v>
      </c>
      <c r="B48" s="20"/>
      <c r="C48" s="18"/>
      <c r="D48" s="18"/>
      <c r="E48" s="18"/>
      <c r="F48" s="18"/>
      <c r="G48" s="18"/>
      <c r="H48" s="18"/>
      <c r="I48" s="18"/>
      <c r="J48" s="18"/>
      <c r="K48" s="18"/>
      <c r="L48" s="18"/>
    </row>
    <row r="49" spans="1:12" ht="10" x14ac:dyDescent="0.2">
      <c r="A49" s="29"/>
      <c r="B49" s="20"/>
      <c r="C49" s="18"/>
      <c r="D49" s="18"/>
      <c r="E49" s="18"/>
      <c r="F49" s="18"/>
      <c r="G49" s="18"/>
      <c r="H49" s="18"/>
      <c r="I49" s="18"/>
      <c r="J49" s="18"/>
      <c r="K49" s="18"/>
      <c r="L49" s="18"/>
    </row>
    <row r="50" spans="1:12" ht="10" x14ac:dyDescent="0.2">
      <c r="A50" s="29" t="s">
        <v>108</v>
      </c>
      <c r="B50" s="29"/>
      <c r="C50" s="29"/>
      <c r="D50" s="29"/>
      <c r="E50" s="29"/>
      <c r="F50" s="29"/>
      <c r="G50" s="29"/>
      <c r="H50" s="29"/>
      <c r="I50" s="29"/>
      <c r="J50" s="29"/>
      <c r="K50" s="29"/>
      <c r="L50" s="29"/>
    </row>
    <row r="51" spans="1:12" ht="10" x14ac:dyDescent="0.2">
      <c r="A51" s="29" t="s">
        <v>109</v>
      </c>
      <c r="B51" s="29"/>
      <c r="C51" s="29"/>
      <c r="D51" s="29"/>
      <c r="E51" s="29"/>
      <c r="F51" s="29"/>
      <c r="G51" s="29"/>
      <c r="H51" s="29"/>
      <c r="I51" s="29"/>
      <c r="J51" s="29"/>
      <c r="K51" s="29"/>
      <c r="L51" s="29"/>
    </row>
    <row r="52" spans="1:12" ht="10" x14ac:dyDescent="0.2">
      <c r="A52" s="29"/>
      <c r="B52" s="29"/>
      <c r="C52" s="29"/>
      <c r="D52" s="29"/>
      <c r="E52" s="29"/>
      <c r="F52" s="29"/>
      <c r="G52" s="29"/>
      <c r="H52" s="29"/>
      <c r="I52" s="29"/>
      <c r="J52" s="29"/>
      <c r="K52" s="29"/>
      <c r="L52" s="29"/>
    </row>
    <row r="53" spans="1:12" x14ac:dyDescent="0.25">
      <c r="A53" s="19" t="s">
        <v>110</v>
      </c>
      <c r="B53" s="29"/>
      <c r="C53" s="29"/>
      <c r="D53" s="29"/>
      <c r="E53" s="29"/>
      <c r="F53" s="29"/>
      <c r="G53" s="29"/>
      <c r="H53" s="29"/>
      <c r="I53" s="29"/>
      <c r="J53" s="29"/>
      <c r="K53" s="29"/>
      <c r="L53" s="29"/>
    </row>
    <row r="54" spans="1:12" ht="10" x14ac:dyDescent="0.2">
      <c r="A54" s="18" t="s">
        <v>218</v>
      </c>
      <c r="B54" s="29"/>
      <c r="C54" s="29"/>
      <c r="D54" s="29"/>
      <c r="E54" s="29"/>
      <c r="F54" s="29"/>
      <c r="G54" s="29"/>
      <c r="H54" s="29"/>
      <c r="I54" s="29"/>
      <c r="J54" s="29"/>
      <c r="K54" s="29"/>
      <c r="L54" s="29"/>
    </row>
    <row r="55" spans="1:12" ht="10" x14ac:dyDescent="0.2">
      <c r="A55" s="29"/>
      <c r="B55" s="29"/>
      <c r="C55" s="29"/>
      <c r="D55" s="29"/>
      <c r="E55" s="29"/>
      <c r="F55" s="29"/>
      <c r="G55" s="29"/>
      <c r="H55" s="29"/>
      <c r="I55" s="29"/>
      <c r="J55" s="29"/>
      <c r="K55" s="29"/>
      <c r="L55" s="29"/>
    </row>
    <row r="56" spans="1:12" ht="10" x14ac:dyDescent="0.2">
      <c r="A56" s="171" t="s">
        <v>219</v>
      </c>
      <c r="B56" s="171"/>
      <c r="C56" s="171"/>
      <c r="D56" s="171"/>
      <c r="E56" s="163" t="s">
        <v>86</v>
      </c>
      <c r="F56" s="164" t="s">
        <v>112</v>
      </c>
      <c r="G56" s="164"/>
      <c r="H56" s="164"/>
      <c r="I56" s="163" t="s">
        <v>32</v>
      </c>
      <c r="J56" s="164" t="s">
        <v>113</v>
      </c>
      <c r="K56" s="164"/>
      <c r="L56" s="27"/>
    </row>
    <row r="57" spans="1:12" ht="10" x14ac:dyDescent="0.2">
      <c r="A57" s="172" t="s">
        <v>111</v>
      </c>
      <c r="B57" s="172"/>
      <c r="C57" s="172"/>
      <c r="D57" s="172"/>
      <c r="E57" s="163"/>
      <c r="F57" s="164"/>
      <c r="G57" s="164"/>
      <c r="H57" s="164"/>
      <c r="I57" s="163"/>
      <c r="J57" s="164"/>
      <c r="K57" s="164"/>
      <c r="L57" s="27"/>
    </row>
    <row r="58" spans="1:12" ht="10" x14ac:dyDescent="0.2">
      <c r="A58" s="18"/>
      <c r="B58" s="18"/>
      <c r="C58" s="18"/>
      <c r="D58" s="18"/>
      <c r="E58" s="18"/>
      <c r="F58" s="18"/>
      <c r="G58" s="18"/>
      <c r="H58" s="18"/>
      <c r="I58" s="18"/>
      <c r="J58" s="18"/>
      <c r="K58" s="18"/>
      <c r="L58" s="18"/>
    </row>
    <row r="59" spans="1:12" x14ac:dyDescent="0.25">
      <c r="A59" s="173">
        <f>'Page 2'!K53</f>
        <v>0</v>
      </c>
      <c r="B59" s="174"/>
      <c r="C59" s="174"/>
      <c r="D59" s="175"/>
      <c r="E59" s="163" t="s">
        <v>86</v>
      </c>
      <c r="F59" s="165">
        <f>'Page 3'!K29</f>
        <v>0</v>
      </c>
      <c r="G59" s="166"/>
      <c r="H59" s="167"/>
      <c r="I59" s="163" t="s">
        <v>32</v>
      </c>
      <c r="J59" s="165">
        <f>IF(A60=0,0,A59/A60*F59)</f>
        <v>0</v>
      </c>
      <c r="K59" s="167"/>
      <c r="L59" s="15">
        <v>39</v>
      </c>
    </row>
    <row r="60" spans="1:12" x14ac:dyDescent="0.25">
      <c r="A60" s="160">
        <f>'Page 2'!K27</f>
        <v>0</v>
      </c>
      <c r="B60" s="161"/>
      <c r="C60" s="161"/>
      <c r="D60" s="162"/>
      <c r="E60" s="163"/>
      <c r="F60" s="168"/>
      <c r="G60" s="169"/>
      <c r="H60" s="170"/>
      <c r="I60" s="163"/>
      <c r="J60" s="168"/>
      <c r="K60" s="170"/>
    </row>
    <row r="61" spans="1:12" x14ac:dyDescent="0.25">
      <c r="J61" s="1"/>
    </row>
  </sheetData>
  <sheetProtection formatCells="0"/>
  <mergeCells count="29">
    <mergeCell ref="A34:I35"/>
    <mergeCell ref="K34:K35"/>
    <mergeCell ref="K20:K21"/>
    <mergeCell ref="G16:H16"/>
    <mergeCell ref="G18:H18"/>
    <mergeCell ref="G23:H23"/>
    <mergeCell ref="K26:K27"/>
    <mergeCell ref="K30:K31"/>
    <mergeCell ref="H14:I14"/>
    <mergeCell ref="K10:K11"/>
    <mergeCell ref="A2:L2"/>
    <mergeCell ref="K4:K5"/>
    <mergeCell ref="K7:K8"/>
    <mergeCell ref="K13:K14"/>
    <mergeCell ref="H13:I13"/>
    <mergeCell ref="K38:K39"/>
    <mergeCell ref="K42:K43"/>
    <mergeCell ref="A60:D60"/>
    <mergeCell ref="E56:E57"/>
    <mergeCell ref="E59:E60"/>
    <mergeCell ref="I56:I57"/>
    <mergeCell ref="I59:I60"/>
    <mergeCell ref="F56:H57"/>
    <mergeCell ref="F59:H60"/>
    <mergeCell ref="A56:D56"/>
    <mergeCell ref="A57:D57"/>
    <mergeCell ref="A59:D59"/>
    <mergeCell ref="J56:K57"/>
    <mergeCell ref="J59:K60"/>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7"/>
  <sheetViews>
    <sheetView view="pageLayout" zoomScaleNormal="100" workbookViewId="0">
      <selection activeCell="A28" sqref="A28"/>
    </sheetView>
  </sheetViews>
  <sheetFormatPr defaultColWidth="6.90625" defaultRowHeight="10.5" x14ac:dyDescent="0.25"/>
  <cols>
    <col min="1" max="10" width="6.90625" style="1"/>
    <col min="11" max="11" width="15" style="1" customWidth="1"/>
    <col min="12" max="12" width="5.453125" style="15" customWidth="1"/>
    <col min="13" max="16384" width="6.90625" style="1"/>
  </cols>
  <sheetData>
    <row r="1" spans="1:12" ht="22.5" customHeight="1" x14ac:dyDescent="0.25"/>
    <row r="2" spans="1:12" x14ac:dyDescent="0.25">
      <c r="A2" s="17" t="s">
        <v>114</v>
      </c>
      <c r="B2" s="20"/>
      <c r="C2" s="18"/>
      <c r="D2" s="18"/>
      <c r="E2" s="18"/>
      <c r="F2" s="18"/>
      <c r="G2" s="18"/>
      <c r="H2" s="18"/>
      <c r="I2" s="18"/>
      <c r="J2" s="25"/>
      <c r="K2" s="18"/>
      <c r="L2" s="26"/>
    </row>
    <row r="3" spans="1:12" x14ac:dyDescent="0.25">
      <c r="A3" s="18"/>
      <c r="B3" s="20"/>
      <c r="C3" s="18"/>
      <c r="D3" s="18"/>
      <c r="E3" s="18"/>
      <c r="F3" s="18"/>
      <c r="G3" s="18"/>
      <c r="H3" s="18"/>
      <c r="I3" s="18"/>
      <c r="J3" s="25"/>
      <c r="K3" s="18"/>
      <c r="L3" s="26"/>
    </row>
    <row r="4" spans="1:12" x14ac:dyDescent="0.25">
      <c r="A4" s="19" t="s">
        <v>115</v>
      </c>
      <c r="B4" s="18"/>
      <c r="C4" s="18"/>
      <c r="D4" s="18"/>
      <c r="E4" s="18"/>
      <c r="F4" s="18"/>
      <c r="G4" s="18"/>
      <c r="H4" s="18"/>
      <c r="I4" s="18"/>
      <c r="J4" s="25"/>
      <c r="K4" s="158">
        <f>'Page 3'!K29</f>
        <v>0</v>
      </c>
      <c r="L4" s="26">
        <v>40</v>
      </c>
    </row>
    <row r="5" spans="1:12" x14ac:dyDescent="0.25">
      <c r="A5" s="19"/>
      <c r="B5" s="18"/>
      <c r="C5" s="18"/>
      <c r="D5" s="18"/>
      <c r="E5" s="18"/>
      <c r="F5" s="18"/>
      <c r="G5" s="18"/>
      <c r="H5" s="18"/>
      <c r="I5" s="18"/>
      <c r="J5" s="25"/>
      <c r="K5" s="159"/>
      <c r="L5" s="26"/>
    </row>
    <row r="6" spans="1:12" x14ac:dyDescent="0.25">
      <c r="A6" s="18"/>
      <c r="B6" s="18"/>
      <c r="C6" s="18"/>
      <c r="D6" s="18"/>
      <c r="E6" s="18"/>
      <c r="F6" s="18"/>
      <c r="G6" s="18"/>
      <c r="H6" s="18"/>
      <c r="I6" s="18"/>
      <c r="J6" s="25"/>
      <c r="K6" s="18"/>
      <c r="L6" s="26"/>
    </row>
    <row r="7" spans="1:12" x14ac:dyDescent="0.25">
      <c r="A7" s="18" t="s">
        <v>118</v>
      </c>
      <c r="B7" s="18"/>
      <c r="C7" s="18"/>
      <c r="D7" s="18"/>
      <c r="E7" s="18"/>
      <c r="F7" s="18"/>
      <c r="G7" s="18"/>
      <c r="H7" s="18"/>
      <c r="I7" s="18"/>
      <c r="J7" s="25" t="s">
        <v>30</v>
      </c>
      <c r="K7" s="155"/>
      <c r="L7" s="26">
        <v>41</v>
      </c>
    </row>
    <row r="8" spans="1:12" x14ac:dyDescent="0.25">
      <c r="A8" s="18"/>
      <c r="B8" s="18"/>
      <c r="C8" s="18"/>
      <c r="D8" s="18"/>
      <c r="E8" s="18"/>
      <c r="F8" s="18"/>
      <c r="G8" s="18"/>
      <c r="H8" s="18"/>
      <c r="I8" s="18"/>
      <c r="J8" s="25"/>
      <c r="K8" s="156"/>
      <c r="L8" s="26"/>
    </row>
    <row r="9" spans="1:12" x14ac:dyDescent="0.25">
      <c r="A9" s="18"/>
      <c r="B9" s="18"/>
      <c r="C9" s="18"/>
      <c r="D9" s="18"/>
      <c r="E9" s="18"/>
      <c r="F9" s="18"/>
      <c r="G9" s="18"/>
      <c r="H9" s="18"/>
      <c r="I9" s="18"/>
      <c r="J9" s="25"/>
      <c r="K9" s="18"/>
      <c r="L9" s="26"/>
    </row>
    <row r="10" spans="1:12" x14ac:dyDescent="0.25">
      <c r="A10" s="18" t="s">
        <v>119</v>
      </c>
      <c r="B10" s="18"/>
      <c r="C10" s="18"/>
      <c r="D10" s="18"/>
      <c r="E10" s="18"/>
      <c r="F10" s="18"/>
      <c r="G10" s="18"/>
      <c r="H10" s="18"/>
      <c r="I10" s="18"/>
      <c r="J10" s="25" t="s">
        <v>30</v>
      </c>
      <c r="K10" s="155"/>
      <c r="L10" s="26">
        <v>42</v>
      </c>
    </row>
    <row r="11" spans="1:12" x14ac:dyDescent="0.25">
      <c r="A11" s="18"/>
      <c r="B11" s="18"/>
      <c r="C11" s="18"/>
      <c r="D11" s="18"/>
      <c r="E11" s="18"/>
      <c r="F11" s="18"/>
      <c r="G11" s="18"/>
      <c r="H11" s="18"/>
      <c r="I11" s="18"/>
      <c r="J11" s="25"/>
      <c r="K11" s="156"/>
      <c r="L11" s="26"/>
    </row>
    <row r="12" spans="1:12" x14ac:dyDescent="0.25">
      <c r="A12" s="18"/>
      <c r="B12" s="18"/>
      <c r="C12" s="18"/>
      <c r="D12" s="18"/>
      <c r="E12" s="18"/>
      <c r="F12" s="18"/>
      <c r="G12" s="18"/>
      <c r="H12" s="18"/>
      <c r="I12" s="25"/>
      <c r="J12" s="25"/>
      <c r="K12" s="18"/>
      <c r="L12" s="26"/>
    </row>
    <row r="13" spans="1:12" x14ac:dyDescent="0.25">
      <c r="A13" s="18" t="s">
        <v>120</v>
      </c>
      <c r="B13" s="18"/>
      <c r="C13" s="18"/>
      <c r="D13" s="18"/>
      <c r="E13" s="18"/>
      <c r="F13" s="18"/>
      <c r="G13" s="18"/>
      <c r="H13" s="18"/>
      <c r="I13" s="18"/>
      <c r="J13" s="25" t="s">
        <v>32</v>
      </c>
      <c r="K13" s="158">
        <f>K4-K7-K10</f>
        <v>0</v>
      </c>
      <c r="L13" s="26">
        <v>43</v>
      </c>
    </row>
    <row r="14" spans="1:12" x14ac:dyDescent="0.25">
      <c r="A14" s="18"/>
      <c r="B14" s="20"/>
      <c r="C14" s="18"/>
      <c r="D14" s="18"/>
      <c r="E14" s="18"/>
      <c r="F14" s="18"/>
      <c r="G14" s="18"/>
      <c r="H14" s="18"/>
      <c r="I14" s="18"/>
      <c r="J14" s="25"/>
      <c r="K14" s="159"/>
      <c r="L14" s="26"/>
    </row>
    <row r="15" spans="1:12" x14ac:dyDescent="0.25">
      <c r="A15" s="19" t="s">
        <v>116</v>
      </c>
      <c r="B15" s="18"/>
      <c r="C15" s="18"/>
      <c r="D15" s="18"/>
      <c r="E15" s="18"/>
      <c r="F15" s="25"/>
      <c r="G15" s="25"/>
      <c r="H15" s="18"/>
      <c r="I15" s="18"/>
      <c r="J15" s="25"/>
      <c r="K15" s="20"/>
      <c r="L15" s="38"/>
    </row>
    <row r="16" spans="1:12" x14ac:dyDescent="0.25">
      <c r="A16" s="18"/>
      <c r="B16" s="18"/>
      <c r="C16" s="18"/>
      <c r="D16" s="18"/>
      <c r="E16" s="18"/>
      <c r="F16" s="18"/>
      <c r="G16" s="18"/>
      <c r="H16" s="18"/>
      <c r="I16" s="18"/>
      <c r="J16" s="25"/>
      <c r="K16" s="18"/>
      <c r="L16" s="26"/>
    </row>
    <row r="17" spans="1:12" ht="10" x14ac:dyDescent="0.2">
      <c r="A17" s="171" t="s">
        <v>219</v>
      </c>
      <c r="B17" s="171"/>
      <c r="C17" s="171"/>
      <c r="D17" s="171"/>
      <c r="E17" s="163" t="s">
        <v>86</v>
      </c>
      <c r="F17" s="164" t="s">
        <v>121</v>
      </c>
      <c r="G17" s="164"/>
      <c r="H17" s="164"/>
      <c r="I17" s="163" t="s">
        <v>32</v>
      </c>
      <c r="J17" s="186" t="s">
        <v>122</v>
      </c>
      <c r="K17" s="186"/>
      <c r="L17" s="27"/>
    </row>
    <row r="18" spans="1:12" ht="10" x14ac:dyDescent="0.2">
      <c r="A18" s="172" t="s">
        <v>111</v>
      </c>
      <c r="B18" s="172"/>
      <c r="C18" s="172"/>
      <c r="D18" s="172"/>
      <c r="E18" s="163"/>
      <c r="F18" s="164"/>
      <c r="G18" s="164"/>
      <c r="H18" s="164"/>
      <c r="I18" s="163"/>
      <c r="J18" s="186"/>
      <c r="K18" s="186"/>
      <c r="L18" s="27"/>
    </row>
    <row r="19" spans="1:12" ht="10" x14ac:dyDescent="0.2">
      <c r="A19" s="18"/>
      <c r="B19" s="18"/>
      <c r="C19" s="18"/>
      <c r="D19" s="18"/>
      <c r="E19" s="18"/>
      <c r="F19" s="18"/>
      <c r="G19" s="18"/>
      <c r="H19" s="18"/>
      <c r="I19" s="18"/>
      <c r="J19" s="25"/>
      <c r="K19" s="18"/>
      <c r="L19" s="18"/>
    </row>
    <row r="20" spans="1:12" x14ac:dyDescent="0.25">
      <c r="A20" s="173">
        <f>'Page 2'!K53</f>
        <v>0</v>
      </c>
      <c r="B20" s="174"/>
      <c r="C20" s="174"/>
      <c r="D20" s="175"/>
      <c r="E20" s="163" t="s">
        <v>86</v>
      </c>
      <c r="F20" s="165">
        <f>K13</f>
        <v>0</v>
      </c>
      <c r="G20" s="166"/>
      <c r="H20" s="167"/>
      <c r="I20" s="163" t="s">
        <v>32</v>
      </c>
      <c r="J20" s="165">
        <f>IF(A21=0,0,A20/A21*F20)</f>
        <v>0</v>
      </c>
      <c r="K20" s="167"/>
      <c r="L20" s="15">
        <v>44</v>
      </c>
    </row>
    <row r="21" spans="1:12" x14ac:dyDescent="0.25">
      <c r="A21" s="160">
        <f>'Page 2'!K27</f>
        <v>0</v>
      </c>
      <c r="B21" s="161"/>
      <c r="C21" s="161"/>
      <c r="D21" s="162"/>
      <c r="E21" s="163"/>
      <c r="F21" s="168"/>
      <c r="G21" s="169"/>
      <c r="H21" s="170"/>
      <c r="I21" s="163"/>
      <c r="J21" s="168"/>
      <c r="K21" s="170"/>
    </row>
    <row r="22" spans="1:12" x14ac:dyDescent="0.25">
      <c r="A22" s="18"/>
      <c r="B22" s="18"/>
      <c r="C22" s="18"/>
      <c r="D22" s="18"/>
      <c r="E22" s="18"/>
      <c r="F22" s="46"/>
      <c r="G22" s="46"/>
      <c r="H22" s="18"/>
      <c r="I22" s="18"/>
      <c r="J22" s="25"/>
      <c r="K22" s="44"/>
      <c r="L22" s="49"/>
    </row>
    <row r="23" spans="1:12" x14ac:dyDescent="0.25">
      <c r="A23" s="19" t="s">
        <v>123</v>
      </c>
      <c r="B23" s="20"/>
      <c r="C23" s="18"/>
      <c r="D23" s="18"/>
      <c r="E23" s="18"/>
      <c r="F23" s="46"/>
      <c r="G23" s="46"/>
      <c r="H23" s="50"/>
      <c r="I23" s="47"/>
      <c r="J23" s="25"/>
      <c r="K23" s="158">
        <f>K10+J20</f>
        <v>0</v>
      </c>
      <c r="L23" s="15">
        <v>45</v>
      </c>
    </row>
    <row r="24" spans="1:12" x14ac:dyDescent="0.25">
      <c r="A24" s="19"/>
      <c r="B24" s="20"/>
      <c r="C24" s="18"/>
      <c r="D24" s="18"/>
      <c r="E24" s="18"/>
      <c r="F24" s="46"/>
      <c r="G24" s="46"/>
      <c r="H24" s="18"/>
      <c r="I24" s="18"/>
      <c r="J24" s="25"/>
      <c r="K24" s="159"/>
      <c r="L24" s="49"/>
    </row>
    <row r="26" spans="1:12" x14ac:dyDescent="0.25">
      <c r="A26" s="17" t="s">
        <v>117</v>
      </c>
      <c r="B26" s="20"/>
      <c r="C26" s="20"/>
      <c r="D26" s="18"/>
      <c r="E26" s="18"/>
      <c r="F26" s="18"/>
      <c r="G26" s="18"/>
      <c r="H26" s="18"/>
      <c r="I26" s="18"/>
      <c r="J26" s="25"/>
      <c r="K26" s="18"/>
      <c r="L26" s="26"/>
    </row>
    <row r="27" spans="1:12" ht="22.5" customHeight="1" x14ac:dyDescent="0.2">
      <c r="A27" s="187" t="s">
        <v>307</v>
      </c>
      <c r="B27" s="187"/>
      <c r="C27" s="187"/>
      <c r="D27" s="187"/>
      <c r="E27" s="187"/>
      <c r="F27" s="187"/>
      <c r="G27" s="187"/>
      <c r="H27" s="187"/>
      <c r="I27" s="187"/>
      <c r="J27" s="187"/>
      <c r="K27" s="187"/>
      <c r="L27" s="187"/>
    </row>
  </sheetData>
  <sheetProtection formatCells="0"/>
  <mergeCells count="18">
    <mergeCell ref="A27:L27"/>
    <mergeCell ref="K23:K24"/>
    <mergeCell ref="A20:D20"/>
    <mergeCell ref="E20:E21"/>
    <mergeCell ref="F20:H21"/>
    <mergeCell ref="I20:I21"/>
    <mergeCell ref="J20:K21"/>
    <mergeCell ref="A21:D21"/>
    <mergeCell ref="K4:K5"/>
    <mergeCell ref="K7:K8"/>
    <mergeCell ref="K10:K11"/>
    <mergeCell ref="K13:K14"/>
    <mergeCell ref="A17:D17"/>
    <mergeCell ref="E17:E18"/>
    <mergeCell ref="F17:H18"/>
    <mergeCell ref="I17:I18"/>
    <mergeCell ref="J17:K18"/>
    <mergeCell ref="A18:D18"/>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61"/>
  <sheetViews>
    <sheetView topLeftCell="A5" zoomScaleNormal="100" zoomScalePageLayoutView="190" workbookViewId="0">
      <selection activeCell="Q45" sqref="Q45"/>
    </sheetView>
  </sheetViews>
  <sheetFormatPr defaultColWidth="6.90625" defaultRowHeight="10.5" x14ac:dyDescent="0.25"/>
  <cols>
    <col min="1" max="9" width="6.90625" style="1"/>
    <col min="10" max="10" width="6.54296875" style="13" customWidth="1"/>
    <col min="11" max="11" width="15" style="1" customWidth="1"/>
    <col min="12" max="12" width="5.6328125" style="15" customWidth="1"/>
    <col min="13" max="16384" width="6.90625" style="1"/>
  </cols>
  <sheetData>
    <row r="1" spans="1:16" ht="22.5" customHeight="1" x14ac:dyDescent="0.25"/>
    <row r="2" spans="1:16" ht="13" x14ac:dyDescent="0.3">
      <c r="A2" s="77" t="s">
        <v>316</v>
      </c>
      <c r="B2" s="18"/>
      <c r="C2" s="18"/>
      <c r="D2" s="18"/>
      <c r="E2" s="18"/>
      <c r="F2" s="18"/>
      <c r="G2" s="18"/>
      <c r="H2" s="18"/>
      <c r="I2" s="18"/>
      <c r="J2" s="25"/>
      <c r="K2" s="18"/>
      <c r="L2" s="18"/>
      <c r="M2" s="18"/>
      <c r="N2" s="18"/>
      <c r="O2" s="18"/>
      <c r="P2" s="28"/>
    </row>
    <row r="3" spans="1:16" ht="10" x14ac:dyDescent="0.2">
      <c r="A3" s="18"/>
      <c r="B3" s="18"/>
      <c r="C3" s="18"/>
      <c r="D3" s="18"/>
      <c r="E3" s="18"/>
      <c r="F3" s="18"/>
      <c r="G3" s="18"/>
      <c r="H3" s="18"/>
      <c r="I3" s="18"/>
      <c r="J3" s="25"/>
      <c r="K3" s="18"/>
      <c r="L3" s="18"/>
      <c r="M3" s="18"/>
      <c r="N3" s="18"/>
      <c r="O3" s="18"/>
      <c r="P3" s="28"/>
    </row>
    <row r="4" spans="1:16" ht="10" x14ac:dyDescent="0.2">
      <c r="A4" s="100" t="s">
        <v>317</v>
      </c>
      <c r="B4" s="100"/>
      <c r="C4" s="100"/>
      <c r="D4" s="100"/>
      <c r="E4" s="100"/>
      <c r="F4" s="100"/>
      <c r="G4" s="100"/>
      <c r="H4" s="100"/>
      <c r="I4" s="100"/>
      <c r="J4" s="100"/>
      <c r="K4" s="100"/>
      <c r="L4" s="100"/>
      <c r="M4" s="18"/>
      <c r="N4" s="18"/>
      <c r="O4" s="18"/>
      <c r="P4" s="28"/>
    </row>
    <row r="5" spans="1:16" ht="10" x14ac:dyDescent="0.2">
      <c r="A5" s="100" t="s">
        <v>318</v>
      </c>
      <c r="B5" s="100"/>
      <c r="C5" s="100"/>
      <c r="D5" s="100"/>
      <c r="E5" s="100"/>
      <c r="F5" s="100"/>
      <c r="G5" s="100"/>
      <c r="H5" s="100"/>
      <c r="I5" s="100"/>
      <c r="J5" s="100"/>
      <c r="K5" s="100"/>
      <c r="L5" s="100"/>
      <c r="M5" s="18"/>
      <c r="N5" s="18"/>
      <c r="O5" s="18"/>
      <c r="P5" s="28"/>
    </row>
    <row r="6" spans="1:16" ht="10" x14ac:dyDescent="0.2">
      <c r="A6" s="100"/>
      <c r="B6" s="100"/>
      <c r="C6" s="100"/>
      <c r="D6" s="100"/>
      <c r="E6" s="100"/>
      <c r="F6" s="100"/>
      <c r="G6" s="100"/>
      <c r="H6" s="100"/>
      <c r="I6" s="100"/>
      <c r="J6" s="100"/>
      <c r="K6" s="100"/>
      <c r="L6" s="100"/>
      <c r="M6" s="18"/>
      <c r="N6" s="18"/>
      <c r="O6" s="18"/>
      <c r="P6" s="28"/>
    </row>
    <row r="7" spans="1:16" ht="38.25" customHeight="1" x14ac:dyDescent="0.2">
      <c r="A7" s="187" t="s">
        <v>329</v>
      </c>
      <c r="B7" s="187"/>
      <c r="C7" s="187"/>
      <c r="D7" s="187"/>
      <c r="E7" s="187"/>
      <c r="F7" s="187"/>
      <c r="G7" s="187"/>
      <c r="H7" s="187"/>
      <c r="I7" s="187"/>
      <c r="J7" s="187"/>
      <c r="K7" s="187"/>
      <c r="L7" s="187"/>
      <c r="M7" s="18"/>
      <c r="N7" s="18"/>
      <c r="O7" s="18"/>
      <c r="P7" s="28"/>
    </row>
    <row r="8" spans="1:16" ht="10" x14ac:dyDescent="0.2">
      <c r="A8" s="18"/>
      <c r="B8" s="18"/>
      <c r="C8" s="18"/>
      <c r="D8" s="18"/>
      <c r="E8" s="18"/>
      <c r="F8" s="18"/>
      <c r="G8" s="18"/>
      <c r="H8" s="18"/>
      <c r="I8" s="18"/>
      <c r="J8" s="25"/>
      <c r="K8" s="18"/>
      <c r="L8" s="18"/>
      <c r="M8" s="18"/>
      <c r="N8" s="18"/>
      <c r="O8" s="18"/>
      <c r="P8" s="28"/>
    </row>
    <row r="9" spans="1:16" ht="10" x14ac:dyDescent="0.2">
      <c r="A9" s="18"/>
      <c r="B9" s="18"/>
      <c r="C9" s="18"/>
      <c r="D9" s="18"/>
      <c r="E9" s="18"/>
      <c r="F9" s="18"/>
      <c r="G9" s="18"/>
      <c r="H9" s="18"/>
      <c r="I9" s="18"/>
      <c r="J9" s="25"/>
      <c r="K9" s="18"/>
      <c r="L9" s="18"/>
      <c r="M9" s="18"/>
      <c r="N9" s="18"/>
      <c r="O9" s="18"/>
      <c r="P9" s="28"/>
    </row>
    <row r="10" spans="1:16" x14ac:dyDescent="0.25">
      <c r="A10" s="18" t="s">
        <v>124</v>
      </c>
      <c r="B10" s="18"/>
      <c r="C10" s="18"/>
      <c r="D10" s="18"/>
      <c r="E10" s="18"/>
      <c r="F10" s="18"/>
      <c r="G10" s="27"/>
      <c r="J10" s="202">
        <f>SUM('Page 4'!K26:K27)</f>
        <v>0</v>
      </c>
      <c r="K10" s="203"/>
      <c r="L10" s="26">
        <v>46</v>
      </c>
      <c r="M10" s="45"/>
      <c r="N10" s="45"/>
      <c r="O10" s="45"/>
      <c r="P10" s="52"/>
    </row>
    <row r="11" spans="1:16" x14ac:dyDescent="0.25">
      <c r="A11" s="18"/>
      <c r="B11" s="18"/>
      <c r="C11" s="18"/>
      <c r="D11" s="18"/>
      <c r="E11" s="18"/>
      <c r="F11" s="18"/>
      <c r="G11" s="27"/>
      <c r="J11" s="204"/>
      <c r="K11" s="205"/>
      <c r="L11" s="26"/>
      <c r="M11" s="45"/>
      <c r="N11" s="45"/>
      <c r="O11" s="45"/>
      <c r="P11" s="45"/>
    </row>
    <row r="12" spans="1:16" x14ac:dyDescent="0.25">
      <c r="A12" s="18"/>
      <c r="B12" s="18"/>
      <c r="C12" s="18"/>
      <c r="D12" s="18"/>
      <c r="E12" s="18"/>
      <c r="F12" s="18"/>
      <c r="G12" s="32"/>
      <c r="J12" s="32"/>
      <c r="K12" s="32"/>
      <c r="L12" s="26"/>
      <c r="M12" s="45"/>
      <c r="N12" s="45"/>
      <c r="O12" s="45"/>
      <c r="P12" s="52"/>
    </row>
    <row r="13" spans="1:16" ht="11.25" customHeight="1" x14ac:dyDescent="0.25">
      <c r="A13" s="18" t="s">
        <v>200</v>
      </c>
      <c r="B13" s="18"/>
      <c r="C13" s="18"/>
      <c r="D13" s="18"/>
      <c r="E13" s="18"/>
      <c r="F13" s="18"/>
      <c r="G13" s="27"/>
      <c r="J13" s="202">
        <f>'Page 4'!K30</f>
        <v>0</v>
      </c>
      <c r="K13" s="203"/>
      <c r="L13" s="26">
        <v>47</v>
      </c>
      <c r="M13" s="45"/>
      <c r="N13" s="45"/>
      <c r="O13" s="45"/>
      <c r="P13" s="45"/>
    </row>
    <row r="14" spans="1:16" ht="11.25" customHeight="1" x14ac:dyDescent="0.25">
      <c r="A14" s="18"/>
      <c r="B14" s="18"/>
      <c r="C14" s="18"/>
      <c r="D14" s="18"/>
      <c r="E14" s="18"/>
      <c r="F14" s="18"/>
      <c r="G14" s="27"/>
      <c r="J14" s="204"/>
      <c r="K14" s="205"/>
      <c r="L14" s="26"/>
      <c r="M14" s="45"/>
      <c r="N14" s="45"/>
      <c r="O14" s="45"/>
      <c r="P14" s="52"/>
    </row>
    <row r="15" spans="1:16" x14ac:dyDescent="0.25">
      <c r="A15" s="18"/>
      <c r="B15" s="18"/>
      <c r="C15" s="18"/>
      <c r="D15" s="18"/>
      <c r="E15" s="18"/>
      <c r="F15" s="18"/>
      <c r="G15" s="44"/>
      <c r="J15" s="44"/>
      <c r="K15" s="44"/>
      <c r="L15" s="26"/>
      <c r="M15" s="45"/>
      <c r="N15" s="45"/>
      <c r="O15" s="45"/>
      <c r="P15" s="45"/>
    </row>
    <row r="16" spans="1:16" ht="11.25" customHeight="1" x14ac:dyDescent="0.25">
      <c r="A16" s="18" t="s">
        <v>125</v>
      </c>
      <c r="B16" s="18"/>
      <c r="C16" s="18"/>
      <c r="D16" s="18"/>
      <c r="E16" s="18"/>
      <c r="F16" s="18"/>
      <c r="G16" s="27"/>
      <c r="J16" s="189"/>
      <c r="K16" s="190"/>
      <c r="L16" s="26">
        <v>48</v>
      </c>
      <c r="M16" s="45"/>
      <c r="N16" s="45"/>
      <c r="O16" s="45"/>
      <c r="P16" s="52"/>
    </row>
    <row r="17" spans="1:16" x14ac:dyDescent="0.25">
      <c r="A17" s="18"/>
      <c r="B17" s="18"/>
      <c r="C17" s="18"/>
      <c r="D17" s="18"/>
      <c r="E17" s="18"/>
      <c r="F17" s="18"/>
      <c r="G17" s="27"/>
      <c r="J17" s="191"/>
      <c r="K17" s="192"/>
      <c r="L17" s="26"/>
      <c r="M17" s="45"/>
      <c r="N17" s="45"/>
      <c r="O17" s="45"/>
      <c r="P17" s="45"/>
    </row>
    <row r="18" spans="1:16" ht="11.25" customHeight="1" x14ac:dyDescent="0.25">
      <c r="A18" s="18"/>
      <c r="B18" s="18"/>
      <c r="C18" s="18"/>
      <c r="D18" s="18"/>
      <c r="E18" s="18"/>
      <c r="F18" s="18"/>
      <c r="G18" s="44"/>
      <c r="J18" s="44"/>
      <c r="K18" s="44"/>
      <c r="L18" s="26"/>
      <c r="M18" s="45"/>
      <c r="N18" s="45"/>
      <c r="O18" s="45"/>
      <c r="P18" s="52"/>
    </row>
    <row r="19" spans="1:16" ht="11.25" customHeight="1" x14ac:dyDescent="0.25">
      <c r="A19" s="18" t="s">
        <v>126</v>
      </c>
      <c r="B19" s="18"/>
      <c r="C19" s="18"/>
      <c r="D19" s="18"/>
      <c r="E19" s="18"/>
      <c r="F19" s="18"/>
      <c r="G19" s="27"/>
      <c r="J19" s="189"/>
      <c r="K19" s="190"/>
      <c r="L19" s="26">
        <v>49</v>
      </c>
      <c r="M19" s="45"/>
      <c r="N19" s="45"/>
      <c r="O19" s="45"/>
      <c r="P19" s="45"/>
    </row>
    <row r="20" spans="1:16" ht="11.25" customHeight="1" x14ac:dyDescent="0.25">
      <c r="A20" s="18"/>
      <c r="B20" s="18"/>
      <c r="C20" s="18"/>
      <c r="D20" s="18"/>
      <c r="E20" s="18"/>
      <c r="F20" s="18"/>
      <c r="G20" s="27"/>
      <c r="J20" s="191"/>
      <c r="K20" s="192"/>
      <c r="L20" s="26"/>
      <c r="M20" s="45"/>
      <c r="N20" s="45"/>
      <c r="O20" s="45"/>
      <c r="P20" s="52"/>
    </row>
    <row r="21" spans="1:16" x14ac:dyDescent="0.25">
      <c r="A21" s="18"/>
      <c r="B21" s="18"/>
      <c r="C21" s="18"/>
      <c r="D21" s="18"/>
      <c r="E21" s="18"/>
      <c r="F21" s="18"/>
      <c r="G21" s="44"/>
      <c r="J21" s="44"/>
      <c r="K21" s="44"/>
      <c r="L21" s="26"/>
      <c r="M21" s="45"/>
      <c r="N21" s="45"/>
      <c r="O21" s="45"/>
      <c r="P21" s="45"/>
    </row>
    <row r="22" spans="1:16" ht="11.25" customHeight="1" x14ac:dyDescent="0.25">
      <c r="A22" s="18" t="s">
        <v>169</v>
      </c>
      <c r="B22" s="18"/>
      <c r="C22" s="18"/>
      <c r="D22" s="18"/>
      <c r="E22" s="18"/>
      <c r="F22" s="18"/>
      <c r="G22" s="27"/>
      <c r="J22" s="189"/>
      <c r="K22" s="190"/>
      <c r="L22" s="26">
        <v>50</v>
      </c>
      <c r="M22" s="45"/>
      <c r="N22" s="45"/>
      <c r="O22" s="45"/>
      <c r="P22" s="52"/>
    </row>
    <row r="23" spans="1:16" x14ac:dyDescent="0.25">
      <c r="A23" s="18" t="s">
        <v>170</v>
      </c>
      <c r="B23" s="18"/>
      <c r="C23" s="18"/>
      <c r="D23" s="18"/>
      <c r="E23" s="18"/>
      <c r="F23" s="18"/>
      <c r="G23" s="27"/>
      <c r="J23" s="191"/>
      <c r="K23" s="192"/>
      <c r="L23" s="26"/>
      <c r="M23" s="45"/>
      <c r="N23" s="45"/>
      <c r="O23" s="45"/>
      <c r="P23" s="45"/>
    </row>
    <row r="24" spans="1:16" x14ac:dyDescent="0.25">
      <c r="A24" s="18"/>
      <c r="B24" s="18"/>
      <c r="C24" s="18"/>
      <c r="D24" s="18"/>
      <c r="E24" s="18"/>
      <c r="F24" s="18"/>
      <c r="G24" s="44"/>
      <c r="J24" s="44"/>
      <c r="K24" s="44"/>
      <c r="L24" s="26"/>
      <c r="M24" s="18"/>
      <c r="N24" s="18"/>
      <c r="O24" s="18"/>
      <c r="P24" s="18"/>
    </row>
    <row r="25" spans="1:16" ht="11.25" customHeight="1" x14ac:dyDescent="0.25">
      <c r="A25" s="18" t="s">
        <v>171</v>
      </c>
      <c r="B25" s="18"/>
      <c r="C25" s="18"/>
      <c r="D25" s="18"/>
      <c r="E25" s="18"/>
      <c r="F25" s="18"/>
      <c r="G25" s="27"/>
      <c r="J25" s="189"/>
      <c r="K25" s="190"/>
      <c r="L25" s="26">
        <v>51</v>
      </c>
      <c r="M25" s="18"/>
      <c r="N25" s="18"/>
      <c r="O25" s="18"/>
      <c r="P25" s="18"/>
    </row>
    <row r="26" spans="1:16" x14ac:dyDescent="0.25">
      <c r="A26" s="18" t="s">
        <v>172</v>
      </c>
      <c r="B26" s="18"/>
      <c r="C26" s="18"/>
      <c r="D26" s="18"/>
      <c r="E26" s="18"/>
      <c r="F26" s="18"/>
      <c r="G26" s="27"/>
      <c r="J26" s="191"/>
      <c r="K26" s="192"/>
      <c r="L26" s="26"/>
      <c r="M26" s="18"/>
      <c r="N26" s="18"/>
      <c r="O26" s="18"/>
      <c r="P26" s="18"/>
    </row>
    <row r="27" spans="1:16" x14ac:dyDescent="0.25">
      <c r="A27" s="18"/>
      <c r="B27" s="18"/>
      <c r="C27" s="18"/>
      <c r="D27" s="18"/>
      <c r="E27" s="18"/>
      <c r="F27" s="18"/>
      <c r="G27" s="44"/>
      <c r="J27" s="44"/>
      <c r="K27" s="44"/>
      <c r="L27" s="26"/>
      <c r="M27" s="18"/>
      <c r="N27" s="18"/>
      <c r="O27" s="18"/>
      <c r="P27" s="18"/>
    </row>
    <row r="28" spans="1:16" ht="11.25" customHeight="1" x14ac:dyDescent="0.25">
      <c r="A28" s="18" t="s">
        <v>173</v>
      </c>
      <c r="B28" s="18"/>
      <c r="C28" s="18"/>
      <c r="D28" s="18"/>
      <c r="E28" s="18"/>
      <c r="F28" s="18"/>
      <c r="G28" s="27"/>
      <c r="J28" s="189"/>
      <c r="K28" s="190"/>
      <c r="L28" s="26">
        <v>52</v>
      </c>
      <c r="M28" s="18"/>
      <c r="N28" s="18"/>
      <c r="O28" s="18"/>
      <c r="P28" s="18"/>
    </row>
    <row r="29" spans="1:16" x14ac:dyDescent="0.25">
      <c r="A29" s="18" t="s">
        <v>174</v>
      </c>
      <c r="B29" s="18"/>
      <c r="C29" s="18"/>
      <c r="D29" s="18"/>
      <c r="E29" s="18"/>
      <c r="F29" s="18"/>
      <c r="G29" s="27"/>
      <c r="J29" s="191"/>
      <c r="K29" s="192"/>
      <c r="L29" s="26"/>
      <c r="M29" s="18"/>
      <c r="N29" s="18"/>
      <c r="O29" s="18"/>
      <c r="P29" s="18"/>
    </row>
    <row r="30" spans="1:16" x14ac:dyDescent="0.25">
      <c r="A30" s="18"/>
      <c r="B30" s="18"/>
      <c r="C30" s="18"/>
      <c r="D30" s="18"/>
      <c r="E30" s="18"/>
      <c r="F30" s="18"/>
      <c r="G30" s="44"/>
      <c r="J30" s="44"/>
      <c r="K30" s="44"/>
      <c r="L30" s="26"/>
      <c r="M30" s="18"/>
      <c r="N30" s="18"/>
      <c r="O30" s="18"/>
      <c r="P30" s="18"/>
    </row>
    <row r="31" spans="1:16" ht="11.25" customHeight="1" x14ac:dyDescent="0.25">
      <c r="A31" s="19" t="s">
        <v>175</v>
      </c>
      <c r="B31" s="18"/>
      <c r="C31" s="18"/>
      <c r="D31" s="18"/>
      <c r="E31" s="18"/>
      <c r="F31" s="18"/>
      <c r="G31" s="27"/>
      <c r="J31" s="202">
        <f>J10+J13+J16+J19+J22+J25+J28</f>
        <v>0</v>
      </c>
      <c r="K31" s="203"/>
      <c r="L31" s="26">
        <v>53</v>
      </c>
      <c r="M31" s="18"/>
      <c r="N31" s="18"/>
      <c r="O31" s="18"/>
      <c r="P31" s="18"/>
    </row>
    <row r="32" spans="1:16" x14ac:dyDescent="0.25">
      <c r="A32" s="19" t="s">
        <v>176</v>
      </c>
      <c r="B32" s="18"/>
      <c r="C32" s="18"/>
      <c r="D32" s="18"/>
      <c r="E32" s="18"/>
      <c r="F32" s="18"/>
      <c r="G32" s="27"/>
      <c r="J32" s="204"/>
      <c r="K32" s="205"/>
      <c r="L32" s="25"/>
      <c r="M32" s="18"/>
      <c r="N32" s="18"/>
      <c r="O32" s="18"/>
      <c r="P32" s="18"/>
    </row>
    <row r="33" spans="1:16" x14ac:dyDescent="0.25">
      <c r="A33" s="18"/>
      <c r="B33" s="18"/>
      <c r="C33" s="18"/>
      <c r="D33" s="18"/>
      <c r="E33" s="18"/>
      <c r="F33" s="18"/>
      <c r="G33" s="44"/>
      <c r="H33" s="44"/>
      <c r="I33" s="44"/>
      <c r="J33" s="26"/>
      <c r="M33" s="18"/>
      <c r="N33" s="18"/>
      <c r="O33" s="18"/>
      <c r="P33" s="18"/>
    </row>
    <row r="34" spans="1:16" ht="11.25" customHeight="1" x14ac:dyDescent="0.25">
      <c r="A34" s="14" t="s">
        <v>229</v>
      </c>
      <c r="H34" s="188" t="s">
        <v>231</v>
      </c>
      <c r="I34" s="188"/>
      <c r="J34" s="25"/>
      <c r="K34" s="26" t="s">
        <v>232</v>
      </c>
      <c r="L34" s="26"/>
      <c r="M34" s="18"/>
      <c r="N34" s="18"/>
      <c r="O34" s="18"/>
      <c r="P34" s="18"/>
    </row>
    <row r="35" spans="1:16" x14ac:dyDescent="0.25">
      <c r="A35" s="1" t="s">
        <v>234</v>
      </c>
      <c r="H35" s="26"/>
      <c r="I35" s="26"/>
      <c r="J35" s="25"/>
      <c r="K35" s="26"/>
      <c r="L35" s="26"/>
      <c r="M35" s="18"/>
      <c r="N35" s="18"/>
      <c r="O35" s="18"/>
      <c r="P35" s="18"/>
    </row>
    <row r="36" spans="1:16" x14ac:dyDescent="0.25">
      <c r="A36" s="238" t="s">
        <v>332</v>
      </c>
      <c r="B36" s="238"/>
      <c r="C36" s="238"/>
      <c r="D36" s="238"/>
      <c r="E36" s="238"/>
      <c r="F36" s="238"/>
      <c r="G36" s="238"/>
      <c r="H36" s="196"/>
      <c r="I36" s="197"/>
      <c r="J36" s="26">
        <v>54</v>
      </c>
      <c r="K36" s="200"/>
      <c r="L36" s="26" t="s">
        <v>328</v>
      </c>
      <c r="M36" s="18"/>
      <c r="N36" s="18"/>
      <c r="O36" s="18"/>
    </row>
    <row r="37" spans="1:16" x14ac:dyDescent="0.25">
      <c r="A37" s="238" t="s">
        <v>333</v>
      </c>
      <c r="B37" s="238"/>
      <c r="C37" s="238"/>
      <c r="D37" s="238"/>
      <c r="E37" s="238"/>
      <c r="F37" s="238"/>
      <c r="G37" s="238"/>
      <c r="H37" s="198"/>
      <c r="I37" s="199"/>
      <c r="J37" s="25"/>
      <c r="K37" s="201"/>
      <c r="L37" s="26"/>
    </row>
    <row r="38" spans="1:16" x14ac:dyDescent="0.25">
      <c r="A38" s="17" t="s">
        <v>235</v>
      </c>
      <c r="B38" s="18"/>
      <c r="C38" s="18"/>
      <c r="D38" s="18"/>
      <c r="E38" s="18"/>
      <c r="F38" s="18"/>
      <c r="G38" s="18"/>
      <c r="H38" s="18"/>
      <c r="I38" s="18"/>
      <c r="J38" s="25"/>
      <c r="K38" s="18"/>
      <c r="L38" s="26"/>
    </row>
    <row r="39" spans="1:16" x14ac:dyDescent="0.25">
      <c r="A39" s="17"/>
      <c r="B39" s="18"/>
      <c r="C39" s="18"/>
      <c r="D39" s="18"/>
      <c r="E39" s="18"/>
      <c r="F39" s="18"/>
      <c r="G39" s="18"/>
      <c r="H39" s="18"/>
      <c r="I39" s="18"/>
      <c r="J39" s="25"/>
      <c r="K39" s="18"/>
      <c r="L39" s="26"/>
    </row>
    <row r="40" spans="1:16" x14ac:dyDescent="0.25">
      <c r="A40" s="19" t="s">
        <v>237</v>
      </c>
      <c r="B40" s="18"/>
      <c r="C40" s="18"/>
      <c r="D40" s="18"/>
      <c r="E40" s="18"/>
      <c r="F40" s="18"/>
      <c r="G40" s="18"/>
      <c r="H40" s="18"/>
      <c r="I40" s="18"/>
      <c r="J40" s="239">
        <f>IF(H36&lt;'Page 12'!A16,IF(H36&lt;'Page 12'!A15,IF(H36&lt;'Page 12'!A14,IF(H36&lt;'Page 12'!A13,IF(H36&lt;'Page 12'!A12,IF(H36&lt;'Page 12'!A11,'Page 12'!C10,'Page 12'!C11),'Page 12'!C12),'Page 12'!C13),'Page 12'!C14),'Page 12'!C15),'Page 12'!C16)</f>
        <v>0.05</v>
      </c>
      <c r="K40" s="240"/>
      <c r="L40" s="26">
        <v>55</v>
      </c>
    </row>
    <row r="41" spans="1:16" x14ac:dyDescent="0.25">
      <c r="A41" s="19"/>
      <c r="B41" s="18"/>
      <c r="C41" s="18"/>
      <c r="D41" s="18"/>
      <c r="E41" s="18"/>
      <c r="F41" s="18"/>
      <c r="G41" s="18"/>
      <c r="H41" s="18"/>
      <c r="I41" s="18"/>
      <c r="J41" s="241"/>
      <c r="K41" s="242"/>
      <c r="L41" s="26"/>
    </row>
    <row r="42" spans="1:16" x14ac:dyDescent="0.25">
      <c r="A42" s="17"/>
      <c r="B42" s="18"/>
      <c r="C42" s="18"/>
      <c r="D42" s="18"/>
      <c r="E42" s="18"/>
      <c r="F42" s="18"/>
      <c r="G42" s="18"/>
      <c r="H42" s="18"/>
      <c r="I42" s="18"/>
      <c r="J42" s="25"/>
      <c r="K42" s="18"/>
      <c r="L42" s="26"/>
    </row>
    <row r="43" spans="1:16" x14ac:dyDescent="0.25">
      <c r="A43" s="17"/>
      <c r="B43" s="18"/>
      <c r="C43" s="18"/>
      <c r="D43" s="18"/>
      <c r="E43" s="18"/>
      <c r="F43" s="18"/>
      <c r="G43" s="18"/>
      <c r="H43" s="18"/>
      <c r="I43" s="18"/>
      <c r="J43" s="25"/>
      <c r="K43" s="18"/>
      <c r="L43" s="26"/>
    </row>
    <row r="44" spans="1:16" x14ac:dyDescent="0.25">
      <c r="A44" s="19" t="s">
        <v>236</v>
      </c>
      <c r="B44" s="18"/>
      <c r="C44" s="18"/>
      <c r="D44" s="18"/>
      <c r="E44" s="18"/>
      <c r="F44" s="18"/>
      <c r="G44" s="18"/>
      <c r="H44" s="18"/>
      <c r="I44" s="18"/>
      <c r="J44" s="239">
        <f>IF(K36&lt;'Page 12'!F20,IF(K36&lt;'Page 12'!F19,IF(K36&lt;'Page 12'!F18,IF(K36&lt;'Page 12'!F17,IF(K36&lt;'Page 12'!F16,IF(K36&lt;'Page 12'!F15,IF(K36&lt;'Page 12'!F14,IF(K36&lt;'Page 12'!F13,IF(K36&lt;'Page 12'!F12,IF(K36&lt;'Page 12'!F11,'Page 12'!H10,'Page 12'!H11),'Page 12'!H12),'Page 12'!H13),'Page 12'!H14),'Page 12'!H15),'Page 12'!H16),'Page 12'!H17),'Page 12'!H18),'Page 12'!H19),'Page 12'!H20)</f>
        <v>5.0999999999999997E-2</v>
      </c>
      <c r="K44" s="240"/>
      <c r="L44" s="26">
        <v>56</v>
      </c>
    </row>
    <row r="45" spans="1:16" x14ac:dyDescent="0.25">
      <c r="A45" s="17"/>
      <c r="B45" s="18"/>
      <c r="C45" s="18"/>
      <c r="D45" s="18"/>
      <c r="E45" s="18"/>
      <c r="F45" s="18"/>
      <c r="G45" s="18"/>
      <c r="H45" s="18"/>
      <c r="I45" s="18"/>
      <c r="J45" s="241"/>
      <c r="K45" s="242"/>
      <c r="L45" s="26"/>
    </row>
    <row r="46" spans="1:16" x14ac:dyDescent="0.25">
      <c r="A46" s="17"/>
      <c r="B46" s="18"/>
      <c r="C46" s="18"/>
      <c r="D46" s="18"/>
      <c r="E46" s="18"/>
      <c r="F46" s="18"/>
      <c r="G46" s="18"/>
      <c r="H46" s="18"/>
      <c r="I46" s="18"/>
      <c r="J46" s="25"/>
      <c r="K46" s="18"/>
      <c r="L46" s="26"/>
    </row>
    <row r="47" spans="1:16" x14ac:dyDescent="0.25">
      <c r="A47" s="17"/>
      <c r="B47" s="18"/>
      <c r="C47" s="18"/>
      <c r="D47" s="18"/>
      <c r="E47" s="18"/>
      <c r="F47" s="18"/>
      <c r="G47" s="18"/>
      <c r="H47" s="18"/>
      <c r="I47" s="18"/>
      <c r="J47" s="25"/>
      <c r="K47" s="18"/>
      <c r="L47" s="26"/>
    </row>
    <row r="48" spans="1:16" ht="22.5" customHeight="1" x14ac:dyDescent="0.2">
      <c r="A48" s="195" t="s">
        <v>230</v>
      </c>
      <c r="B48" s="195"/>
      <c r="C48" s="195"/>
      <c r="D48" s="195"/>
      <c r="E48" s="195"/>
      <c r="F48" s="195"/>
      <c r="G48" s="195"/>
      <c r="H48" s="195"/>
      <c r="I48" s="195"/>
      <c r="J48" s="195"/>
      <c r="K48" s="195"/>
      <c r="L48" s="195"/>
    </row>
    <row r="49" spans="1:12" x14ac:dyDescent="0.25">
      <c r="A49" s="18"/>
      <c r="B49" s="18"/>
      <c r="C49" s="18"/>
      <c r="D49" s="18"/>
      <c r="E49" s="18"/>
      <c r="F49" s="18"/>
      <c r="G49" s="18"/>
      <c r="H49" s="18"/>
      <c r="I49" s="18"/>
      <c r="J49" s="25"/>
      <c r="K49" s="18"/>
      <c r="L49" s="26"/>
    </row>
    <row r="50" spans="1:12" x14ac:dyDescent="0.25">
      <c r="A50" s="18"/>
      <c r="B50" s="18"/>
      <c r="C50" s="18"/>
      <c r="D50" s="18"/>
      <c r="E50" s="18"/>
      <c r="F50" s="18"/>
      <c r="G50" s="18"/>
      <c r="H50" s="188" t="s">
        <v>231</v>
      </c>
      <c r="I50" s="188"/>
      <c r="J50" s="25"/>
      <c r="K50" s="26" t="s">
        <v>232</v>
      </c>
      <c r="L50" s="26"/>
    </row>
    <row r="51" spans="1:12" x14ac:dyDescent="0.25">
      <c r="A51" s="18"/>
      <c r="B51" s="18"/>
      <c r="C51" s="18"/>
      <c r="D51" s="18"/>
      <c r="E51" s="18"/>
      <c r="F51" s="18"/>
      <c r="G51" s="18"/>
      <c r="H51" s="26"/>
      <c r="I51" s="26"/>
      <c r="J51" s="25"/>
      <c r="K51" s="26"/>
      <c r="L51" s="26"/>
    </row>
    <row r="52" spans="1:12" x14ac:dyDescent="0.25">
      <c r="A52" s="18" t="s">
        <v>233</v>
      </c>
      <c r="B52" s="18"/>
      <c r="C52" s="18"/>
      <c r="D52" s="18"/>
      <c r="E52" s="18"/>
      <c r="F52" s="18"/>
      <c r="G52" s="18"/>
      <c r="H52" s="196"/>
      <c r="I52" s="197"/>
      <c r="J52" s="26">
        <v>57</v>
      </c>
      <c r="K52" s="200"/>
      <c r="L52" s="26" t="s">
        <v>136</v>
      </c>
    </row>
    <row r="53" spans="1:12" x14ac:dyDescent="0.25">
      <c r="A53" s="18"/>
      <c r="B53" s="18"/>
      <c r="C53" s="18"/>
      <c r="D53" s="18"/>
      <c r="E53" s="18"/>
      <c r="F53" s="18"/>
      <c r="G53" s="18"/>
      <c r="H53" s="198"/>
      <c r="I53" s="199"/>
      <c r="J53" s="25"/>
      <c r="K53" s="201"/>
      <c r="L53" s="26"/>
    </row>
    <row r="54" spans="1:12" x14ac:dyDescent="0.25">
      <c r="A54" s="18"/>
      <c r="B54" s="18"/>
      <c r="C54" s="18"/>
      <c r="D54" s="18"/>
      <c r="E54" s="18"/>
      <c r="F54" s="18"/>
      <c r="G54" s="18"/>
      <c r="H54" s="18"/>
      <c r="I54" s="18"/>
      <c r="J54" s="25"/>
      <c r="K54" s="18"/>
      <c r="L54" s="26"/>
    </row>
    <row r="55" spans="1:12" x14ac:dyDescent="0.25">
      <c r="A55" s="18" t="s">
        <v>239</v>
      </c>
      <c r="B55" s="18"/>
      <c r="C55" s="18"/>
      <c r="D55" s="18"/>
      <c r="E55" s="18"/>
      <c r="F55" s="18"/>
      <c r="G55" s="18"/>
      <c r="H55" s="189" t="e">
        <f>J10/(H52+K52)*H52</f>
        <v>#DIV/0!</v>
      </c>
      <c r="I55" s="190"/>
      <c r="J55" s="26">
        <v>58</v>
      </c>
      <c r="K55" s="193" t="e">
        <f>J10/(H52+K52)*K52</f>
        <v>#DIV/0!</v>
      </c>
      <c r="L55" s="26" t="s">
        <v>244</v>
      </c>
    </row>
    <row r="56" spans="1:12" x14ac:dyDescent="0.25">
      <c r="A56" s="18"/>
      <c r="B56" s="18"/>
      <c r="C56" s="18"/>
      <c r="D56" s="18"/>
      <c r="E56" s="18"/>
      <c r="F56" s="18"/>
      <c r="G56" s="18"/>
      <c r="H56" s="191"/>
      <c r="I56" s="192"/>
      <c r="J56" s="25"/>
      <c r="K56" s="194"/>
      <c r="L56" s="26"/>
    </row>
    <row r="57" spans="1:12" x14ac:dyDescent="0.25">
      <c r="A57" s="18"/>
      <c r="B57" s="18"/>
      <c r="C57" s="18"/>
      <c r="D57" s="18"/>
      <c r="E57" s="18"/>
      <c r="F57" s="18"/>
      <c r="G57" s="18"/>
      <c r="H57" s="101"/>
      <c r="I57" s="101"/>
      <c r="J57" s="25"/>
      <c r="K57" s="101"/>
      <c r="L57" s="26"/>
    </row>
    <row r="58" spans="1:12" x14ac:dyDescent="0.25">
      <c r="A58" s="18"/>
      <c r="B58" s="18"/>
      <c r="C58" s="18"/>
      <c r="D58" s="18"/>
      <c r="E58" s="18"/>
      <c r="F58" s="18"/>
      <c r="G58" s="18"/>
      <c r="H58" s="101"/>
      <c r="I58" s="101"/>
      <c r="J58" s="25"/>
      <c r="K58" s="101"/>
      <c r="L58" s="26"/>
    </row>
    <row r="59" spans="1:12" x14ac:dyDescent="0.25">
      <c r="A59" s="18"/>
      <c r="B59" s="18"/>
      <c r="C59" s="18"/>
      <c r="D59" s="18"/>
      <c r="E59" s="18"/>
      <c r="F59" s="18"/>
      <c r="G59" s="18"/>
      <c r="H59" s="18"/>
      <c r="I59" s="18"/>
      <c r="J59" s="25"/>
      <c r="K59" s="18"/>
      <c r="L59" s="26"/>
    </row>
    <row r="60" spans="1:12" x14ac:dyDescent="0.25">
      <c r="A60" s="18" t="s">
        <v>240</v>
      </c>
      <c r="B60" s="18"/>
      <c r="C60" s="18"/>
      <c r="D60" s="18"/>
      <c r="E60" s="18"/>
      <c r="F60" s="18"/>
      <c r="G60" s="18"/>
      <c r="H60" s="189"/>
      <c r="I60" s="190"/>
      <c r="J60" s="26">
        <v>59</v>
      </c>
      <c r="K60" s="193"/>
      <c r="L60" s="26" t="s">
        <v>245</v>
      </c>
    </row>
    <row r="61" spans="1:12" x14ac:dyDescent="0.25">
      <c r="A61" s="18"/>
      <c r="B61" s="18"/>
      <c r="C61" s="18"/>
      <c r="D61" s="18"/>
      <c r="E61" s="18"/>
      <c r="F61" s="18"/>
      <c r="G61" s="18"/>
      <c r="H61" s="191"/>
      <c r="I61" s="192"/>
      <c r="J61" s="25"/>
      <c r="K61" s="194"/>
      <c r="L61" s="26"/>
    </row>
  </sheetData>
  <sheetProtection formatCells="0"/>
  <mergeCells count="22">
    <mergeCell ref="J31:K32"/>
    <mergeCell ref="J25:K26"/>
    <mergeCell ref="J22:K23"/>
    <mergeCell ref="J28:K29"/>
    <mergeCell ref="A7:L7"/>
    <mergeCell ref="J13:K14"/>
    <mergeCell ref="J16:K17"/>
    <mergeCell ref="J10:K11"/>
    <mergeCell ref="J19:K20"/>
    <mergeCell ref="J40:K41"/>
    <mergeCell ref="J44:K45"/>
    <mergeCell ref="H34:I34"/>
    <mergeCell ref="H60:I61"/>
    <mergeCell ref="K60:K61"/>
    <mergeCell ref="A48:L48"/>
    <mergeCell ref="H50:I50"/>
    <mergeCell ref="H55:I56"/>
    <mergeCell ref="K55:K56"/>
    <mergeCell ref="H52:I53"/>
    <mergeCell ref="K52:K53"/>
    <mergeCell ref="H36:I37"/>
    <mergeCell ref="K36:K37"/>
  </mergeCells>
  <pageMargins left="0.7" right="0.7" top="0.75" bottom="0.75" header="0.3" footer="0.3"/>
  <pageSetup paperSize="9"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92"/>
  <sheetViews>
    <sheetView view="pageLayout" topLeftCell="A2" zoomScaleNormal="100" workbookViewId="0"/>
  </sheetViews>
  <sheetFormatPr defaultColWidth="6.90625" defaultRowHeight="10.5" x14ac:dyDescent="0.25"/>
  <cols>
    <col min="1" max="3" width="6.90625" style="1"/>
    <col min="4" max="4" width="8.90625" style="1" customWidth="1"/>
    <col min="5" max="5" width="4.6328125" style="13" customWidth="1"/>
    <col min="6" max="6" width="13.54296875" style="1" customWidth="1"/>
    <col min="7" max="7" width="4.6328125" style="1" customWidth="1"/>
    <col min="8" max="8" width="13.54296875" style="1" customWidth="1"/>
    <col min="9" max="9" width="4.6328125" style="1" customWidth="1"/>
    <col min="10" max="10" width="13.54296875" style="1" customWidth="1"/>
    <col min="11" max="11" width="4.6328125" style="15" customWidth="1"/>
    <col min="12" max="16384" width="6.90625" style="1"/>
  </cols>
  <sheetData>
    <row r="1" spans="1:14" ht="22.5" customHeight="1" x14ac:dyDescent="0.25"/>
    <row r="2" spans="1:14" ht="22.5" customHeight="1" x14ac:dyDescent="0.35">
      <c r="A2" s="78" t="s">
        <v>238</v>
      </c>
    </row>
    <row r="4" spans="1:14" x14ac:dyDescent="0.25">
      <c r="A4" s="17" t="s">
        <v>195</v>
      </c>
      <c r="B4" s="20"/>
      <c r="C4" s="18"/>
      <c r="D4" s="18"/>
      <c r="E4" s="25"/>
      <c r="F4" s="18"/>
      <c r="G4" s="18"/>
      <c r="H4" s="18"/>
      <c r="I4" s="18"/>
      <c r="J4" s="18"/>
      <c r="K4" s="26"/>
      <c r="L4" s="18"/>
      <c r="M4" s="22"/>
      <c r="N4" s="18"/>
    </row>
    <row r="5" spans="1:14" x14ac:dyDescent="0.25">
      <c r="A5" s="17"/>
      <c r="B5" s="20"/>
      <c r="C5" s="18"/>
      <c r="D5" s="18"/>
      <c r="E5" s="25"/>
      <c r="F5" s="18"/>
      <c r="G5" s="18"/>
      <c r="H5" s="18"/>
      <c r="I5" s="18"/>
      <c r="J5" s="18"/>
      <c r="K5" s="26"/>
      <c r="L5" s="18"/>
      <c r="M5" s="22"/>
      <c r="N5" s="18"/>
    </row>
    <row r="6" spans="1:14" x14ac:dyDescent="0.25">
      <c r="A6" s="19" t="s">
        <v>196</v>
      </c>
      <c r="B6" s="20"/>
      <c r="C6" s="18"/>
      <c r="D6" s="18"/>
      <c r="E6" s="25"/>
      <c r="F6" s="18"/>
      <c r="G6" s="18"/>
      <c r="H6" s="18"/>
      <c r="I6" s="18"/>
      <c r="J6" s="18"/>
      <c r="K6" s="26"/>
      <c r="L6" s="18"/>
      <c r="M6" s="22"/>
      <c r="N6" s="18"/>
    </row>
    <row r="7" spans="1:14" x14ac:dyDescent="0.25">
      <c r="A7" s="17"/>
      <c r="B7" s="20"/>
      <c r="C7" s="18"/>
      <c r="D7" s="18"/>
      <c r="E7" s="25"/>
      <c r="F7" s="18"/>
      <c r="G7" s="18"/>
      <c r="H7" s="18"/>
      <c r="I7" s="18"/>
      <c r="J7" s="18"/>
      <c r="K7" s="26"/>
      <c r="L7" s="18"/>
      <c r="M7" s="18"/>
      <c r="N7" s="26"/>
    </row>
    <row r="8" spans="1:14" ht="11.25" customHeight="1" x14ac:dyDescent="0.25">
      <c r="A8" s="17"/>
      <c r="B8" s="20"/>
      <c r="C8" s="18"/>
      <c r="D8" s="18"/>
      <c r="E8" s="25"/>
      <c r="F8" s="18"/>
      <c r="G8" s="18"/>
      <c r="H8" s="18" t="s">
        <v>127</v>
      </c>
      <c r="I8" s="18"/>
      <c r="J8" s="187" t="s">
        <v>142</v>
      </c>
      <c r="K8" s="187"/>
      <c r="L8" s="18"/>
      <c r="M8" s="48"/>
      <c r="N8" s="26"/>
    </row>
    <row r="9" spans="1:14" x14ac:dyDescent="0.25">
      <c r="A9" s="17"/>
      <c r="B9" s="20"/>
      <c r="C9" s="18"/>
      <c r="D9" s="25" t="s">
        <v>129</v>
      </c>
      <c r="E9" s="25"/>
      <c r="F9" s="18" t="s">
        <v>141</v>
      </c>
      <c r="G9" s="18"/>
      <c r="H9" s="18" t="s">
        <v>130</v>
      </c>
      <c r="I9" s="18"/>
      <c r="J9" s="187"/>
      <c r="K9" s="187"/>
      <c r="L9" s="18"/>
      <c r="M9" s="48"/>
      <c r="N9" s="26"/>
    </row>
    <row r="10" spans="1:14" x14ac:dyDescent="0.25">
      <c r="A10" s="18"/>
      <c r="B10" s="18"/>
      <c r="C10" s="18"/>
      <c r="D10" s="18"/>
      <c r="E10" s="25"/>
      <c r="F10" s="25"/>
      <c r="G10" s="18"/>
      <c r="H10" s="18"/>
      <c r="I10" s="18"/>
      <c r="J10" s="18"/>
      <c r="K10" s="26"/>
      <c r="L10" s="18"/>
      <c r="M10" s="22"/>
      <c r="N10" s="26"/>
    </row>
    <row r="11" spans="1:14" x14ac:dyDescent="0.25">
      <c r="A11" s="18" t="s">
        <v>131</v>
      </c>
      <c r="B11" s="18"/>
      <c r="C11" s="18"/>
      <c r="D11" s="213">
        <f>'Page 6'!J40</f>
        <v>0.05</v>
      </c>
      <c r="E11" s="26">
        <v>60</v>
      </c>
      <c r="F11" s="209" t="e">
        <f>ROUND('Page 6'!H55*D11,2)</f>
        <v>#DIV/0!</v>
      </c>
      <c r="G11" s="26">
        <v>64</v>
      </c>
      <c r="H11" s="209"/>
      <c r="I11" s="26">
        <v>68</v>
      </c>
      <c r="J11" s="209" t="e">
        <f>F11-H11</f>
        <v>#DIV/0!</v>
      </c>
      <c r="K11" s="26">
        <v>72</v>
      </c>
      <c r="L11" s="54"/>
      <c r="M11" s="56"/>
      <c r="N11" s="26"/>
    </row>
    <row r="12" spans="1:14" x14ac:dyDescent="0.25">
      <c r="A12" s="18" t="s">
        <v>132</v>
      </c>
      <c r="B12" s="18"/>
      <c r="C12" s="18"/>
      <c r="D12" s="208"/>
      <c r="E12" s="26"/>
      <c r="F12" s="210"/>
      <c r="G12" s="110"/>
      <c r="H12" s="210"/>
      <c r="I12" s="110"/>
      <c r="J12" s="210"/>
      <c r="K12" s="26"/>
      <c r="L12" s="54"/>
      <c r="M12" s="56"/>
      <c r="N12" s="26"/>
    </row>
    <row r="13" spans="1:14" x14ac:dyDescent="0.25">
      <c r="A13" s="18"/>
      <c r="B13" s="18"/>
      <c r="C13" s="18"/>
      <c r="D13" s="53"/>
      <c r="E13" s="26"/>
      <c r="F13" s="44"/>
      <c r="G13" s="110"/>
      <c r="H13" s="27"/>
      <c r="I13" s="110"/>
      <c r="J13" s="27"/>
      <c r="K13" s="26"/>
      <c r="L13" s="54"/>
      <c r="M13" s="55"/>
      <c r="N13" s="26"/>
    </row>
    <row r="14" spans="1:14" x14ac:dyDescent="0.25">
      <c r="A14" s="18" t="s">
        <v>133</v>
      </c>
      <c r="B14" s="18"/>
      <c r="C14" s="18"/>
      <c r="D14" s="211">
        <v>0</v>
      </c>
      <c r="E14" s="26">
        <v>61</v>
      </c>
      <c r="F14" s="209" t="e">
        <f>D14*('Page 10'!J11-'Page 11'!J13)/('Page 6'!H52+'Page 6'!K52)*'Page 6'!H52</f>
        <v>#DIV/0!</v>
      </c>
      <c r="G14" s="26">
        <v>65</v>
      </c>
      <c r="H14" s="209"/>
      <c r="I14" s="26">
        <v>69</v>
      </c>
      <c r="J14" s="209" t="e">
        <f>F14-H14</f>
        <v>#DIV/0!</v>
      </c>
      <c r="K14" s="26">
        <v>73</v>
      </c>
      <c r="L14" s="54"/>
      <c r="M14" s="56"/>
      <c r="N14" s="26"/>
    </row>
    <row r="15" spans="1:14" x14ac:dyDescent="0.25">
      <c r="A15" s="18" t="s">
        <v>132</v>
      </c>
      <c r="B15" s="18"/>
      <c r="C15" s="18"/>
      <c r="D15" s="212"/>
      <c r="E15" s="26"/>
      <c r="F15" s="210"/>
      <c r="G15" s="110"/>
      <c r="H15" s="210"/>
      <c r="I15" s="110"/>
      <c r="J15" s="210"/>
      <c r="K15" s="26"/>
      <c r="L15" s="54"/>
      <c r="M15" s="56"/>
      <c r="N15" s="26"/>
    </row>
    <row r="16" spans="1:14" x14ac:dyDescent="0.25">
      <c r="A16" s="18"/>
      <c r="B16" s="18"/>
      <c r="C16" s="18"/>
      <c r="D16" s="18"/>
      <c r="E16" s="26"/>
      <c r="F16" s="44"/>
      <c r="G16" s="110"/>
      <c r="H16" s="27"/>
      <c r="I16" s="110"/>
      <c r="J16" s="27"/>
      <c r="K16" s="26"/>
      <c r="L16" s="54"/>
      <c r="M16" s="55"/>
      <c r="N16" s="26"/>
    </row>
    <row r="17" spans="1:14" x14ac:dyDescent="0.25">
      <c r="A17" s="18" t="s">
        <v>134</v>
      </c>
      <c r="B17" s="18"/>
      <c r="C17" s="18"/>
      <c r="D17" s="83">
        <v>0</v>
      </c>
      <c r="E17" s="26">
        <v>62</v>
      </c>
      <c r="F17" s="209" t="e">
        <f>ROUND('Page 6'!H55*D17+D18+D19+D20,2)</f>
        <v>#DIV/0!</v>
      </c>
      <c r="G17" s="26">
        <v>66</v>
      </c>
      <c r="H17" s="209"/>
      <c r="I17" s="26">
        <v>70</v>
      </c>
      <c r="J17" s="209" t="e">
        <f>F17-H17</f>
        <v>#DIV/0!</v>
      </c>
      <c r="K17" s="26">
        <v>74</v>
      </c>
      <c r="L17" s="54"/>
      <c r="M17" s="56"/>
      <c r="N17" s="26"/>
    </row>
    <row r="18" spans="1:14" x14ac:dyDescent="0.25">
      <c r="A18" s="18" t="s">
        <v>135</v>
      </c>
      <c r="B18" s="18"/>
      <c r="C18" s="18"/>
      <c r="D18" s="84">
        <v>0</v>
      </c>
      <c r="E18" s="26" t="s">
        <v>247</v>
      </c>
      <c r="F18" s="210"/>
      <c r="G18" s="110"/>
      <c r="H18" s="210"/>
      <c r="I18" s="110"/>
      <c r="J18" s="210"/>
      <c r="K18" s="26"/>
      <c r="L18" s="54"/>
      <c r="M18" s="56"/>
      <c r="N18" s="26"/>
    </row>
    <row r="19" spans="1:14" x14ac:dyDescent="0.25">
      <c r="A19" s="18" t="s">
        <v>137</v>
      </c>
      <c r="B19" s="18"/>
      <c r="C19" s="18"/>
      <c r="D19" s="84">
        <v>0</v>
      </c>
      <c r="E19" s="26" t="s">
        <v>277</v>
      </c>
      <c r="F19" s="44"/>
      <c r="G19" s="110"/>
      <c r="H19" s="27"/>
      <c r="I19" s="110"/>
      <c r="J19" s="27"/>
      <c r="K19" s="26"/>
      <c r="L19" s="54"/>
      <c r="M19" s="55"/>
      <c r="N19" s="26"/>
    </row>
    <row r="20" spans="1:14" x14ac:dyDescent="0.25">
      <c r="A20" s="18" t="s">
        <v>300</v>
      </c>
      <c r="B20" s="18"/>
      <c r="C20" s="18"/>
      <c r="D20" s="84">
        <v>0</v>
      </c>
      <c r="E20" s="26" t="s">
        <v>283</v>
      </c>
      <c r="F20" s="44"/>
      <c r="G20" s="110"/>
      <c r="H20" s="27"/>
      <c r="I20" s="110"/>
      <c r="J20" s="27"/>
      <c r="K20" s="26"/>
      <c r="L20" s="54"/>
      <c r="M20" s="55"/>
      <c r="N20" s="26"/>
    </row>
    <row r="21" spans="1:14" x14ac:dyDescent="0.25">
      <c r="A21" s="18"/>
      <c r="B21" s="18"/>
      <c r="C21" s="18"/>
      <c r="D21" s="18"/>
      <c r="E21" s="26"/>
      <c r="F21" s="44"/>
      <c r="G21" s="26"/>
      <c r="H21" s="27"/>
      <c r="I21" s="110"/>
      <c r="J21" s="27"/>
      <c r="K21" s="26"/>
      <c r="L21" s="54"/>
      <c r="M21" s="55"/>
      <c r="N21" s="26"/>
    </row>
    <row r="22" spans="1:14" x14ac:dyDescent="0.25">
      <c r="A22" s="18" t="s">
        <v>138</v>
      </c>
      <c r="B22" s="18"/>
      <c r="C22" s="18"/>
      <c r="D22" s="207">
        <v>0.14380000000000001</v>
      </c>
      <c r="E22" s="26">
        <v>63</v>
      </c>
      <c r="F22" s="209" t="e">
        <f>ROUND('Page 6'!H55*D22,2)</f>
        <v>#DIV/0!</v>
      </c>
      <c r="G22" s="26">
        <v>67</v>
      </c>
      <c r="H22" s="209"/>
      <c r="I22" s="26">
        <v>71</v>
      </c>
      <c r="J22" s="209" t="e">
        <f>F22-H22</f>
        <v>#DIV/0!</v>
      </c>
      <c r="K22" s="26">
        <v>75</v>
      </c>
      <c r="L22" s="54"/>
      <c r="M22" s="56"/>
      <c r="N22" s="26"/>
    </row>
    <row r="23" spans="1:14" x14ac:dyDescent="0.25">
      <c r="A23" s="18" t="s">
        <v>128</v>
      </c>
      <c r="B23" s="18"/>
      <c r="C23" s="18"/>
      <c r="D23" s="208"/>
      <c r="E23" s="25"/>
      <c r="F23" s="210"/>
      <c r="G23" s="111"/>
      <c r="H23" s="210"/>
      <c r="I23" s="111"/>
      <c r="J23" s="210"/>
      <c r="K23" s="26"/>
      <c r="L23" s="54"/>
      <c r="M23" s="56"/>
      <c r="N23" s="26"/>
    </row>
    <row r="24" spans="1:14" x14ac:dyDescent="0.25">
      <c r="A24" s="18"/>
      <c r="B24" s="18"/>
      <c r="C24" s="18"/>
      <c r="D24" s="18"/>
      <c r="E24" s="25"/>
      <c r="F24" s="112"/>
      <c r="G24" s="39"/>
      <c r="H24" s="54"/>
      <c r="I24" s="54"/>
      <c r="J24" s="54"/>
      <c r="K24" s="26"/>
      <c r="L24" s="54"/>
      <c r="M24" s="55"/>
      <c r="N24" s="26"/>
    </row>
    <row r="25" spans="1:14" x14ac:dyDescent="0.25">
      <c r="A25" s="18" t="s">
        <v>139</v>
      </c>
      <c r="B25" s="18"/>
      <c r="C25" s="18"/>
      <c r="D25" s="18"/>
      <c r="E25" s="25"/>
      <c r="F25" s="112"/>
      <c r="G25" s="39"/>
      <c r="H25" s="112"/>
      <c r="I25" s="54"/>
      <c r="J25" s="209" t="e">
        <f>J11+J14+J17+J22</f>
        <v>#DIV/0!</v>
      </c>
      <c r="K25" s="26">
        <v>76</v>
      </c>
      <c r="L25" s="54"/>
      <c r="M25" s="56"/>
      <c r="N25" s="26"/>
    </row>
    <row r="26" spans="1:14" x14ac:dyDescent="0.25">
      <c r="A26" s="18"/>
      <c r="B26" s="18"/>
      <c r="C26" s="18"/>
      <c r="D26" s="18"/>
      <c r="E26" s="25"/>
      <c r="F26" s="112"/>
      <c r="G26" s="39"/>
      <c r="H26" s="54"/>
      <c r="I26" s="54"/>
      <c r="J26" s="210"/>
      <c r="K26" s="26"/>
      <c r="L26" s="54"/>
      <c r="M26" s="56"/>
      <c r="N26" s="26"/>
    </row>
    <row r="27" spans="1:14" x14ac:dyDescent="0.25">
      <c r="A27" s="18"/>
      <c r="B27" s="18"/>
      <c r="C27" s="18"/>
      <c r="D27" s="18"/>
      <c r="E27" s="25"/>
      <c r="F27" s="47"/>
      <c r="G27" s="18"/>
      <c r="H27" s="21"/>
      <c r="I27" s="21"/>
      <c r="J27" s="25"/>
      <c r="K27" s="26"/>
      <c r="L27" s="25"/>
      <c r="M27" s="28"/>
      <c r="N27" s="26"/>
    </row>
    <row r="28" spans="1:14" x14ac:dyDescent="0.25">
      <c r="A28" s="29" t="s">
        <v>292</v>
      </c>
      <c r="B28" s="18"/>
      <c r="C28" s="18"/>
      <c r="D28" s="18"/>
      <c r="E28" s="25"/>
      <c r="F28" s="47"/>
      <c r="G28" s="18"/>
      <c r="H28" s="21"/>
      <c r="I28" s="21"/>
      <c r="J28" s="25"/>
      <c r="K28" s="26"/>
      <c r="L28" s="25"/>
      <c r="M28" s="28"/>
      <c r="N28" s="26"/>
    </row>
    <row r="29" spans="1:14" x14ac:dyDescent="0.25">
      <c r="A29" s="206" t="s">
        <v>293</v>
      </c>
      <c r="B29" s="206"/>
      <c r="C29" s="206"/>
      <c r="D29" s="206"/>
      <c r="E29" s="206"/>
      <c r="F29" s="206"/>
      <c r="G29" s="206"/>
      <c r="H29" s="206"/>
      <c r="I29" s="206"/>
      <c r="J29" s="206"/>
      <c r="K29" s="206"/>
      <c r="L29" s="25"/>
      <c r="M29" s="28"/>
      <c r="N29" s="26"/>
    </row>
    <row r="30" spans="1:14" x14ac:dyDescent="0.25">
      <c r="A30" s="206"/>
      <c r="B30" s="206"/>
      <c r="C30" s="206"/>
      <c r="D30" s="206"/>
      <c r="E30" s="206"/>
      <c r="F30" s="206"/>
      <c r="G30" s="206"/>
      <c r="H30" s="206"/>
      <c r="I30" s="206"/>
      <c r="J30" s="206"/>
      <c r="K30" s="206"/>
      <c r="L30" s="25"/>
      <c r="M30" s="28"/>
      <c r="N30" s="26"/>
    </row>
    <row r="31" spans="1:14" x14ac:dyDescent="0.25">
      <c r="A31" s="19"/>
      <c r="B31" s="18"/>
      <c r="C31" s="18"/>
      <c r="D31" s="18"/>
      <c r="E31" s="25"/>
      <c r="F31" s="18"/>
      <c r="G31" s="18"/>
      <c r="H31" s="25"/>
      <c r="I31" s="25"/>
      <c r="J31" s="18"/>
      <c r="K31" s="26"/>
      <c r="L31" s="18"/>
      <c r="M31" s="18"/>
      <c r="N31" s="18"/>
    </row>
    <row r="32" spans="1:14" x14ac:dyDescent="0.25">
      <c r="A32" s="19" t="s">
        <v>197</v>
      </c>
      <c r="B32" s="20"/>
      <c r="C32" s="18"/>
      <c r="D32" s="18"/>
      <c r="E32" s="25"/>
      <c r="F32" s="18"/>
      <c r="G32" s="18"/>
      <c r="H32" s="18"/>
      <c r="I32" s="18"/>
      <c r="J32" s="18"/>
      <c r="K32" s="26"/>
      <c r="L32" s="18"/>
      <c r="M32" s="18"/>
      <c r="N32" s="18"/>
    </row>
    <row r="33" spans="1:14" x14ac:dyDescent="0.25">
      <c r="A33" s="17"/>
      <c r="B33" s="20"/>
      <c r="C33" s="18"/>
      <c r="D33" s="18"/>
      <c r="E33" s="25"/>
      <c r="F33" s="18"/>
      <c r="G33" s="18"/>
      <c r="H33" s="18"/>
      <c r="I33" s="18"/>
      <c r="J33" s="18"/>
      <c r="K33" s="26"/>
      <c r="L33" s="18"/>
      <c r="M33" s="18"/>
      <c r="N33" s="18"/>
    </row>
    <row r="34" spans="1:14" x14ac:dyDescent="0.25">
      <c r="A34" s="17"/>
      <c r="B34" s="20"/>
      <c r="C34" s="18"/>
      <c r="D34" s="18"/>
      <c r="E34" s="25"/>
      <c r="F34" s="18"/>
      <c r="G34" s="18"/>
      <c r="H34" s="18" t="s">
        <v>127</v>
      </c>
      <c r="I34" s="18"/>
      <c r="J34" s="187" t="s">
        <v>142</v>
      </c>
      <c r="K34" s="187"/>
      <c r="L34" s="18"/>
      <c r="M34" s="48"/>
      <c r="N34" s="26"/>
    </row>
    <row r="35" spans="1:14" x14ac:dyDescent="0.25">
      <c r="A35" s="17"/>
      <c r="B35" s="20"/>
      <c r="C35" s="18"/>
      <c r="D35" s="25" t="s">
        <v>129</v>
      </c>
      <c r="E35" s="25"/>
      <c r="F35" s="18" t="s">
        <v>141</v>
      </c>
      <c r="G35" s="18"/>
      <c r="H35" s="18" t="s">
        <v>130</v>
      </c>
      <c r="I35" s="18"/>
      <c r="J35" s="187"/>
      <c r="K35" s="187"/>
      <c r="L35" s="18"/>
      <c r="M35" s="48"/>
      <c r="N35" s="26"/>
    </row>
    <row r="36" spans="1:14" x14ac:dyDescent="0.25">
      <c r="A36" s="18"/>
      <c r="B36" s="18"/>
      <c r="C36" s="18"/>
      <c r="D36" s="18"/>
      <c r="E36" s="25"/>
      <c r="F36" s="25"/>
      <c r="G36" s="18"/>
      <c r="H36" s="18"/>
      <c r="I36" s="18"/>
      <c r="J36" s="18"/>
      <c r="K36" s="26"/>
      <c r="L36" s="18"/>
      <c r="M36" s="48"/>
      <c r="N36" s="26"/>
    </row>
    <row r="37" spans="1:14" x14ac:dyDescent="0.25">
      <c r="A37" s="18" t="s">
        <v>131</v>
      </c>
      <c r="B37" s="18"/>
      <c r="C37" s="18"/>
      <c r="D37" s="213">
        <f>D11</f>
        <v>0.05</v>
      </c>
      <c r="E37" s="26">
        <v>77</v>
      </c>
      <c r="F37" s="209">
        <f>ROUND('Page 6'!H60*D11,2)</f>
        <v>0</v>
      </c>
      <c r="G37" s="26">
        <v>81</v>
      </c>
      <c r="H37" s="209"/>
      <c r="I37" s="26">
        <v>85</v>
      </c>
      <c r="J37" s="209">
        <f>F37-H37</f>
        <v>0</v>
      </c>
      <c r="K37" s="26">
        <v>89</v>
      </c>
      <c r="L37" s="18"/>
      <c r="M37" s="48"/>
      <c r="N37" s="26"/>
    </row>
    <row r="38" spans="1:14" x14ac:dyDescent="0.25">
      <c r="A38" s="18" t="s">
        <v>132</v>
      </c>
      <c r="B38" s="18"/>
      <c r="C38" s="18"/>
      <c r="D38" s="208"/>
      <c r="E38" s="26"/>
      <c r="F38" s="210"/>
      <c r="G38" s="110"/>
      <c r="H38" s="210"/>
      <c r="I38" s="110"/>
      <c r="J38" s="210"/>
      <c r="K38" s="26"/>
      <c r="L38" s="18"/>
      <c r="M38" s="22"/>
      <c r="N38" s="26"/>
    </row>
    <row r="39" spans="1:14" x14ac:dyDescent="0.25">
      <c r="A39" s="18"/>
      <c r="B39" s="18"/>
      <c r="C39" s="18"/>
      <c r="D39" s="53"/>
      <c r="E39" s="26"/>
      <c r="F39" s="44"/>
      <c r="G39" s="110"/>
      <c r="H39" s="27"/>
      <c r="I39" s="110"/>
      <c r="J39" s="27"/>
      <c r="K39" s="26"/>
      <c r="L39" s="54"/>
      <c r="M39" s="56"/>
      <c r="N39" s="26"/>
    </row>
    <row r="40" spans="1:14" x14ac:dyDescent="0.25">
      <c r="A40" s="18" t="s">
        <v>133</v>
      </c>
      <c r="B40" s="18"/>
      <c r="C40" s="18"/>
      <c r="D40" s="211">
        <f>D14</f>
        <v>0</v>
      </c>
      <c r="E40" s="26">
        <v>78</v>
      </c>
      <c r="F40" s="209" t="e">
        <f>D40*('Page 11'!J13)/('Page 6'!H52+'Page 6'!K52)*'Page 6'!H52</f>
        <v>#DIV/0!</v>
      </c>
      <c r="G40" s="26">
        <v>82</v>
      </c>
      <c r="H40" s="209"/>
      <c r="I40" s="26">
        <v>86</v>
      </c>
      <c r="J40" s="209" t="e">
        <f>F40-H40</f>
        <v>#DIV/0!</v>
      </c>
      <c r="K40" s="26">
        <v>90</v>
      </c>
      <c r="L40" s="54"/>
      <c r="M40" s="56"/>
      <c r="N40" s="26"/>
    </row>
    <row r="41" spans="1:14" x14ac:dyDescent="0.25">
      <c r="A41" s="18" t="s">
        <v>132</v>
      </c>
      <c r="B41" s="18"/>
      <c r="C41" s="18"/>
      <c r="D41" s="212"/>
      <c r="E41" s="26"/>
      <c r="F41" s="210"/>
      <c r="G41" s="110"/>
      <c r="H41" s="210"/>
      <c r="I41" s="110"/>
      <c r="J41" s="210"/>
      <c r="K41" s="26"/>
      <c r="L41" s="54"/>
      <c r="M41" s="55"/>
      <c r="N41" s="26"/>
    </row>
    <row r="42" spans="1:14" x14ac:dyDescent="0.25">
      <c r="A42" s="18"/>
      <c r="B42" s="18"/>
      <c r="C42" s="18"/>
      <c r="D42" s="18"/>
      <c r="E42" s="26"/>
      <c r="F42" s="44"/>
      <c r="G42" s="110"/>
      <c r="H42" s="27"/>
      <c r="I42" s="110"/>
      <c r="J42" s="27"/>
      <c r="K42" s="26"/>
      <c r="L42" s="54"/>
      <c r="M42" s="56"/>
      <c r="N42" s="26"/>
    </row>
    <row r="43" spans="1:14" x14ac:dyDescent="0.25">
      <c r="A43" s="18" t="s">
        <v>134</v>
      </c>
      <c r="B43" s="18"/>
      <c r="C43" s="18"/>
      <c r="D43" s="83">
        <v>0</v>
      </c>
      <c r="E43" s="26">
        <v>79</v>
      </c>
      <c r="F43" s="209">
        <f>ROUND('Page 6'!H60*D43+D44+D45+D46,2)</f>
        <v>0</v>
      </c>
      <c r="G43" s="26">
        <v>83</v>
      </c>
      <c r="H43" s="209"/>
      <c r="I43" s="26">
        <v>87</v>
      </c>
      <c r="J43" s="209">
        <f>F43-H43</f>
        <v>0</v>
      </c>
      <c r="K43" s="26">
        <v>91</v>
      </c>
      <c r="L43" s="54"/>
      <c r="M43" s="56"/>
      <c r="N43" s="26"/>
    </row>
    <row r="44" spans="1:14" x14ac:dyDescent="0.25">
      <c r="A44" s="18" t="s">
        <v>135</v>
      </c>
      <c r="B44" s="18"/>
      <c r="C44" s="18"/>
      <c r="D44" s="84">
        <v>0</v>
      </c>
      <c r="E44" s="26" t="s">
        <v>262</v>
      </c>
      <c r="F44" s="210"/>
      <c r="G44" s="110"/>
      <c r="H44" s="210"/>
      <c r="I44" s="110"/>
      <c r="J44" s="210"/>
      <c r="K44" s="26"/>
      <c r="L44" s="54"/>
      <c r="M44" s="55"/>
      <c r="N44" s="26"/>
    </row>
    <row r="45" spans="1:14" x14ac:dyDescent="0.25">
      <c r="A45" s="18" t="s">
        <v>137</v>
      </c>
      <c r="B45" s="18"/>
      <c r="C45" s="18"/>
      <c r="D45" s="84">
        <v>0</v>
      </c>
      <c r="E45" s="26" t="s">
        <v>278</v>
      </c>
      <c r="F45" s="44"/>
      <c r="G45" s="110"/>
      <c r="H45" s="27"/>
      <c r="I45" s="110"/>
      <c r="J45" s="27"/>
      <c r="K45" s="26"/>
      <c r="L45" s="54"/>
      <c r="M45" s="56"/>
      <c r="N45" s="26"/>
    </row>
    <row r="46" spans="1:14" x14ac:dyDescent="0.25">
      <c r="A46" s="18" t="s">
        <v>300</v>
      </c>
      <c r="B46" s="18"/>
      <c r="C46" s="18"/>
      <c r="D46" s="84">
        <v>0</v>
      </c>
      <c r="E46" s="26" t="s">
        <v>286</v>
      </c>
      <c r="F46" s="44"/>
      <c r="G46" s="110"/>
      <c r="H46" s="27"/>
      <c r="I46" s="110"/>
      <c r="J46" s="27"/>
      <c r="K46" s="26"/>
      <c r="L46" s="54"/>
      <c r="M46" s="56"/>
      <c r="N46" s="26"/>
    </row>
    <row r="47" spans="1:14" x14ac:dyDescent="0.25">
      <c r="A47" s="18"/>
      <c r="B47" s="18"/>
      <c r="C47" s="18"/>
      <c r="D47" s="18"/>
      <c r="E47" s="26"/>
      <c r="F47" s="44"/>
      <c r="G47" s="110"/>
      <c r="H47" s="27"/>
      <c r="I47" s="110"/>
      <c r="J47" s="27"/>
      <c r="K47" s="26"/>
      <c r="L47" s="54"/>
      <c r="M47" s="56"/>
      <c r="N47" s="26"/>
    </row>
    <row r="48" spans="1:14" x14ac:dyDescent="0.25">
      <c r="A48" s="18" t="s">
        <v>138</v>
      </c>
      <c r="B48" s="18"/>
      <c r="C48" s="18"/>
      <c r="D48" s="207">
        <v>0.14380000000000001</v>
      </c>
      <c r="E48" s="26">
        <v>80</v>
      </c>
      <c r="F48" s="209">
        <f>ROUND('Page 6'!H60*D22,2)</f>
        <v>0</v>
      </c>
      <c r="G48" s="26">
        <v>84</v>
      </c>
      <c r="H48" s="209"/>
      <c r="I48" s="26">
        <v>88</v>
      </c>
      <c r="J48" s="209">
        <f>F48-H48</f>
        <v>0</v>
      </c>
      <c r="K48" s="26">
        <v>92</v>
      </c>
      <c r="L48" s="54"/>
      <c r="M48" s="55"/>
      <c r="N48" s="26"/>
    </row>
    <row r="49" spans="1:14" x14ac:dyDescent="0.25">
      <c r="A49" s="18" t="s">
        <v>128</v>
      </c>
      <c r="B49" s="18"/>
      <c r="C49" s="18"/>
      <c r="D49" s="208"/>
      <c r="E49" s="25"/>
      <c r="F49" s="210"/>
      <c r="G49" s="111"/>
      <c r="H49" s="210"/>
      <c r="I49" s="111"/>
      <c r="J49" s="210"/>
      <c r="K49" s="26"/>
      <c r="L49" s="54"/>
      <c r="M49" s="55"/>
      <c r="N49" s="26"/>
    </row>
    <row r="50" spans="1:14" x14ac:dyDescent="0.25">
      <c r="A50" s="18"/>
      <c r="B50" s="18"/>
      <c r="C50" s="18"/>
      <c r="D50" s="18"/>
      <c r="E50" s="25"/>
      <c r="F50" s="112"/>
      <c r="G50" s="39"/>
      <c r="H50" s="54"/>
      <c r="I50" s="54"/>
      <c r="J50" s="54"/>
      <c r="K50" s="26"/>
      <c r="L50" s="54"/>
      <c r="M50" s="56"/>
      <c r="N50" s="26"/>
    </row>
    <row r="51" spans="1:14" x14ac:dyDescent="0.25">
      <c r="A51" s="18" t="s">
        <v>139</v>
      </c>
      <c r="B51" s="18"/>
      <c r="C51" s="18"/>
      <c r="D51" s="18"/>
      <c r="E51" s="25"/>
      <c r="F51" s="112"/>
      <c r="G51" s="39"/>
      <c r="H51" s="112"/>
      <c r="I51" s="54"/>
      <c r="J51" s="209" t="e">
        <f>J37+J40+J43+J48</f>
        <v>#DIV/0!</v>
      </c>
      <c r="K51" s="26">
        <v>93</v>
      </c>
      <c r="L51" s="54"/>
      <c r="M51" s="56"/>
      <c r="N51" s="26"/>
    </row>
    <row r="52" spans="1:14" x14ac:dyDescent="0.25">
      <c r="A52" s="18"/>
      <c r="B52" s="18"/>
      <c r="C52" s="18"/>
      <c r="D52" s="18"/>
      <c r="E52" s="25"/>
      <c r="F52" s="112"/>
      <c r="G52" s="39"/>
      <c r="H52" s="54"/>
      <c r="I52" s="54"/>
      <c r="J52" s="210"/>
      <c r="K52" s="26"/>
      <c r="L52" s="54"/>
      <c r="M52" s="55"/>
      <c r="N52" s="26"/>
    </row>
    <row r="53" spans="1:14" x14ac:dyDescent="0.25">
      <c r="A53" s="18"/>
      <c r="B53" s="18"/>
      <c r="C53" s="18"/>
      <c r="D53" s="18"/>
      <c r="E53" s="25"/>
      <c r="F53" s="18"/>
      <c r="G53" s="18"/>
      <c r="H53" s="18"/>
      <c r="I53" s="18"/>
      <c r="J53" s="18"/>
      <c r="K53" s="26"/>
      <c r="L53" s="54"/>
      <c r="M53" s="56"/>
      <c r="N53" s="26"/>
    </row>
    <row r="54" spans="1:14" x14ac:dyDescent="0.25">
      <c r="A54" s="29" t="s">
        <v>294</v>
      </c>
      <c r="B54" s="18"/>
      <c r="C54" s="18"/>
      <c r="D54" s="18"/>
      <c r="E54" s="25"/>
      <c r="F54" s="18"/>
      <c r="G54" s="18"/>
      <c r="H54" s="18"/>
      <c r="I54" s="18"/>
      <c r="J54" s="18"/>
      <c r="K54" s="26"/>
      <c r="L54" s="54"/>
      <c r="M54" s="56"/>
      <c r="N54" s="26"/>
    </row>
    <row r="55" spans="1:14" x14ac:dyDescent="0.25">
      <c r="A55" s="206" t="s">
        <v>295</v>
      </c>
      <c r="B55" s="206"/>
      <c r="C55" s="206"/>
      <c r="D55" s="206"/>
      <c r="E55" s="206"/>
      <c r="F55" s="206"/>
      <c r="G55" s="206"/>
      <c r="H55" s="206"/>
      <c r="I55" s="206"/>
      <c r="J55" s="206"/>
      <c r="K55" s="206"/>
      <c r="L55" s="54"/>
      <c r="M55" s="55"/>
      <c r="N55" s="26"/>
    </row>
    <row r="56" spans="1:14" x14ac:dyDescent="0.25">
      <c r="A56" s="206"/>
      <c r="B56" s="206"/>
      <c r="C56" s="206"/>
      <c r="D56" s="206"/>
      <c r="E56" s="206"/>
      <c r="F56" s="206"/>
      <c r="G56" s="206"/>
      <c r="H56" s="206"/>
      <c r="I56" s="206"/>
      <c r="J56" s="206"/>
      <c r="K56" s="206"/>
      <c r="L56" s="54"/>
      <c r="M56" s="55"/>
      <c r="N56" s="26"/>
    </row>
    <row r="57" spans="1:14" x14ac:dyDescent="0.25">
      <c r="A57" s="18"/>
      <c r="B57" s="18"/>
      <c r="C57" s="18"/>
      <c r="D57" s="18"/>
      <c r="E57" s="25"/>
      <c r="F57" s="18"/>
      <c r="G57" s="18"/>
      <c r="H57" s="18"/>
      <c r="I57" s="18"/>
      <c r="J57" s="18"/>
      <c r="K57" s="26"/>
      <c r="L57" s="54"/>
      <c r="M57" s="55"/>
      <c r="N57" s="26"/>
    </row>
    <row r="58" spans="1:14" ht="22.5" customHeight="1" x14ac:dyDescent="0.25">
      <c r="A58" s="187" t="s">
        <v>308</v>
      </c>
      <c r="B58" s="187"/>
      <c r="C58" s="187"/>
      <c r="D58" s="187"/>
      <c r="E58" s="187"/>
      <c r="F58" s="187"/>
      <c r="G58" s="187"/>
      <c r="H58" s="187"/>
      <c r="I58" s="187"/>
      <c r="J58" s="187"/>
      <c r="K58" s="187"/>
      <c r="L58" s="54"/>
      <c r="M58" s="55"/>
      <c r="N58" s="26"/>
    </row>
    <row r="59" spans="1:14" x14ac:dyDescent="0.25">
      <c r="A59" s="18"/>
      <c r="B59" s="18"/>
      <c r="C59" s="18"/>
      <c r="D59" s="18"/>
      <c r="E59" s="25"/>
      <c r="F59" s="18"/>
      <c r="G59" s="18"/>
      <c r="H59" s="18"/>
      <c r="I59" s="18"/>
      <c r="J59" s="18"/>
      <c r="K59" s="26"/>
      <c r="L59" s="54"/>
      <c r="M59" s="55"/>
      <c r="N59" s="26"/>
    </row>
    <row r="60" spans="1:14" x14ac:dyDescent="0.25">
      <c r="A60" s="18"/>
      <c r="B60" s="18"/>
      <c r="C60" s="18"/>
      <c r="D60" s="18"/>
      <c r="E60" s="25"/>
      <c r="F60" s="18"/>
      <c r="G60" s="18"/>
      <c r="H60" s="18"/>
      <c r="I60" s="18"/>
      <c r="J60" s="18"/>
      <c r="K60" s="26"/>
      <c r="L60" s="18"/>
      <c r="M60" s="18"/>
      <c r="N60" s="18"/>
    </row>
    <row r="61" spans="1:14" x14ac:dyDescent="0.25">
      <c r="A61" s="19"/>
      <c r="B61" s="18"/>
      <c r="C61" s="18"/>
      <c r="D61" s="18"/>
      <c r="E61" s="25"/>
      <c r="F61" s="18"/>
      <c r="G61" s="18"/>
      <c r="H61" s="18"/>
      <c r="I61" s="18"/>
      <c r="J61" s="18"/>
      <c r="K61" s="26"/>
      <c r="L61" s="18"/>
      <c r="M61" s="18"/>
      <c r="N61" s="26"/>
    </row>
    <row r="62" spans="1:14" x14ac:dyDescent="0.25">
      <c r="A62" s="18"/>
      <c r="B62" s="18"/>
      <c r="C62" s="18"/>
      <c r="D62" s="18"/>
      <c r="E62" s="25"/>
      <c r="F62" s="18"/>
      <c r="G62" s="18"/>
      <c r="H62" s="18"/>
      <c r="I62" s="18"/>
      <c r="J62" s="18"/>
      <c r="K62" s="26"/>
      <c r="L62" s="18"/>
      <c r="M62" s="18"/>
      <c r="N62" s="18"/>
    </row>
    <row r="63" spans="1:14" x14ac:dyDescent="0.25">
      <c r="A63" s="19"/>
      <c r="B63" s="18"/>
      <c r="C63" s="18"/>
      <c r="D63" s="18"/>
      <c r="E63" s="25"/>
      <c r="F63" s="18"/>
      <c r="G63" s="18"/>
      <c r="H63" s="18"/>
      <c r="I63" s="18"/>
      <c r="J63" s="18"/>
      <c r="K63" s="26"/>
      <c r="L63" s="18"/>
      <c r="M63" s="18"/>
      <c r="N63" s="18"/>
    </row>
    <row r="64" spans="1:14" x14ac:dyDescent="0.25">
      <c r="A64" s="19"/>
      <c r="B64" s="18"/>
      <c r="C64" s="18"/>
      <c r="D64" s="18"/>
      <c r="E64" s="25"/>
      <c r="F64" s="18"/>
      <c r="G64" s="18"/>
      <c r="H64" s="18"/>
      <c r="I64" s="18"/>
      <c r="J64" s="18"/>
      <c r="K64" s="26"/>
      <c r="L64" s="18"/>
      <c r="M64" s="18"/>
      <c r="N64" s="18"/>
    </row>
    <row r="65" spans="1:14" x14ac:dyDescent="0.25">
      <c r="A65" s="18"/>
      <c r="B65" s="18"/>
      <c r="C65" s="18"/>
      <c r="D65" s="18"/>
      <c r="E65" s="25"/>
      <c r="F65" s="18"/>
      <c r="G65" s="18"/>
      <c r="H65" s="18"/>
      <c r="I65" s="18"/>
      <c r="J65" s="18"/>
      <c r="K65" s="26"/>
      <c r="L65" s="18"/>
      <c r="M65" s="18"/>
      <c r="N65" s="18"/>
    </row>
    <row r="66" spans="1:14" x14ac:dyDescent="0.25">
      <c r="A66" s="19"/>
      <c r="B66" s="18"/>
      <c r="C66" s="18"/>
      <c r="D66" s="18"/>
      <c r="E66" s="25"/>
      <c r="F66" s="18"/>
      <c r="G66" s="18"/>
      <c r="H66" s="18"/>
      <c r="I66" s="18"/>
      <c r="J66" s="18"/>
      <c r="K66" s="26"/>
      <c r="L66" s="18"/>
      <c r="M66" s="18"/>
      <c r="N66" s="18"/>
    </row>
    <row r="67" spans="1:14" x14ac:dyDescent="0.25">
      <c r="A67" s="19"/>
      <c r="B67" s="18"/>
      <c r="C67" s="18"/>
      <c r="D67" s="18"/>
      <c r="E67" s="25"/>
      <c r="F67" s="18"/>
      <c r="G67" s="18"/>
      <c r="H67" s="18"/>
      <c r="I67" s="18"/>
      <c r="J67" s="18"/>
      <c r="K67" s="26"/>
      <c r="L67" s="18"/>
      <c r="M67" s="18"/>
      <c r="N67" s="18"/>
    </row>
    <row r="68" spans="1:14" x14ac:dyDescent="0.25">
      <c r="A68" s="18"/>
      <c r="B68" s="18"/>
      <c r="C68" s="18"/>
      <c r="D68" s="18"/>
      <c r="E68" s="25"/>
      <c r="F68" s="18"/>
      <c r="G68" s="18"/>
      <c r="H68" s="18"/>
      <c r="I68" s="18"/>
      <c r="J68" s="18"/>
      <c r="K68" s="26"/>
      <c r="L68" s="18"/>
      <c r="M68" s="18"/>
      <c r="N68" s="18"/>
    </row>
    <row r="69" spans="1:14" x14ac:dyDescent="0.25">
      <c r="A69" s="18"/>
      <c r="B69" s="18"/>
      <c r="C69" s="18"/>
      <c r="D69" s="18"/>
      <c r="E69" s="25"/>
      <c r="F69" s="18"/>
      <c r="G69" s="18"/>
      <c r="H69" s="18"/>
      <c r="I69" s="18"/>
      <c r="J69" s="18"/>
      <c r="K69" s="26"/>
      <c r="L69" s="18"/>
      <c r="M69" s="18"/>
      <c r="N69" s="18"/>
    </row>
    <row r="70" spans="1:14" x14ac:dyDescent="0.25">
      <c r="A70" s="18"/>
      <c r="B70" s="18"/>
      <c r="C70" s="18"/>
      <c r="D70" s="18"/>
      <c r="E70" s="25"/>
      <c r="F70" s="18"/>
      <c r="G70" s="18"/>
      <c r="H70" s="18"/>
      <c r="I70" s="18"/>
      <c r="J70" s="18"/>
      <c r="K70" s="26"/>
      <c r="L70" s="18"/>
      <c r="M70" s="18"/>
      <c r="N70" s="18"/>
    </row>
    <row r="71" spans="1:14" x14ac:dyDescent="0.25">
      <c r="A71" s="18"/>
      <c r="B71" s="18"/>
      <c r="C71" s="18"/>
      <c r="D71" s="18"/>
      <c r="E71" s="25"/>
      <c r="F71" s="18"/>
      <c r="G71" s="18"/>
      <c r="H71" s="18"/>
      <c r="I71" s="18"/>
      <c r="J71" s="18"/>
      <c r="K71" s="26"/>
      <c r="L71" s="18"/>
      <c r="M71" s="18"/>
      <c r="N71" s="18"/>
    </row>
    <row r="72" spans="1:14" x14ac:dyDescent="0.25">
      <c r="A72" s="18"/>
      <c r="B72" s="18"/>
      <c r="C72" s="18"/>
      <c r="D72" s="18"/>
      <c r="E72" s="25"/>
      <c r="F72" s="18"/>
      <c r="G72" s="18"/>
      <c r="H72" s="18"/>
      <c r="I72" s="18"/>
      <c r="J72" s="18"/>
      <c r="K72" s="26"/>
      <c r="L72" s="18"/>
      <c r="M72" s="18"/>
      <c r="N72" s="18"/>
    </row>
    <row r="73" spans="1:14" x14ac:dyDescent="0.25">
      <c r="A73" s="18"/>
      <c r="B73" s="18"/>
      <c r="C73" s="18"/>
      <c r="D73" s="18"/>
      <c r="E73" s="25"/>
      <c r="F73" s="18"/>
      <c r="G73" s="18"/>
      <c r="H73" s="18"/>
      <c r="I73" s="18"/>
      <c r="J73" s="18"/>
      <c r="K73" s="26"/>
      <c r="L73" s="18"/>
      <c r="M73" s="18"/>
      <c r="N73" s="18"/>
    </row>
    <row r="74" spans="1:14" x14ac:dyDescent="0.25">
      <c r="A74" s="18"/>
      <c r="B74" s="18"/>
      <c r="C74" s="18"/>
      <c r="D74" s="18"/>
      <c r="E74" s="25"/>
      <c r="F74" s="18"/>
      <c r="G74" s="18"/>
      <c r="H74" s="18"/>
      <c r="I74" s="18"/>
      <c r="J74" s="18"/>
      <c r="K74" s="26"/>
      <c r="L74" s="18"/>
      <c r="M74" s="18"/>
      <c r="N74" s="18"/>
    </row>
    <row r="75" spans="1:14" x14ac:dyDescent="0.25">
      <c r="A75" s="18"/>
      <c r="B75" s="18"/>
      <c r="C75" s="18"/>
      <c r="D75" s="18"/>
      <c r="E75" s="25"/>
      <c r="F75" s="18"/>
      <c r="G75" s="18"/>
      <c r="H75" s="18"/>
      <c r="I75" s="18"/>
      <c r="J75" s="18"/>
      <c r="K75" s="26"/>
      <c r="L75" s="18"/>
      <c r="M75" s="18"/>
      <c r="N75" s="18"/>
    </row>
    <row r="76" spans="1:14" x14ac:dyDescent="0.25">
      <c r="A76" s="18"/>
      <c r="B76" s="18"/>
      <c r="C76" s="18"/>
      <c r="D76" s="18"/>
      <c r="E76" s="25"/>
      <c r="F76" s="18"/>
      <c r="G76" s="18"/>
      <c r="H76" s="18"/>
      <c r="I76" s="18"/>
      <c r="J76" s="18"/>
      <c r="K76" s="26"/>
      <c r="L76" s="18"/>
      <c r="M76" s="18"/>
      <c r="N76" s="18"/>
    </row>
    <row r="77" spans="1:14" x14ac:dyDescent="0.25">
      <c r="A77" s="18"/>
      <c r="B77" s="18"/>
      <c r="C77" s="18"/>
      <c r="D77" s="18"/>
      <c r="E77" s="25"/>
      <c r="F77" s="18"/>
      <c r="G77" s="18"/>
      <c r="H77" s="18"/>
      <c r="I77" s="18"/>
      <c r="J77" s="18"/>
      <c r="K77" s="26"/>
      <c r="L77" s="18"/>
      <c r="M77" s="18"/>
      <c r="N77" s="18"/>
    </row>
    <row r="78" spans="1:14" x14ac:dyDescent="0.25">
      <c r="A78" s="18"/>
      <c r="B78" s="18"/>
      <c r="C78" s="18"/>
      <c r="D78" s="18"/>
      <c r="E78" s="25"/>
      <c r="F78" s="18"/>
      <c r="G78" s="18"/>
      <c r="H78" s="18"/>
      <c r="I78" s="18"/>
      <c r="J78" s="18"/>
      <c r="K78" s="26"/>
      <c r="L78" s="18"/>
      <c r="M78" s="18"/>
      <c r="N78" s="18"/>
    </row>
    <row r="79" spans="1:14" x14ac:dyDescent="0.25">
      <c r="A79" s="18"/>
      <c r="B79" s="18"/>
      <c r="C79" s="18"/>
      <c r="D79" s="18"/>
      <c r="E79" s="25"/>
      <c r="F79" s="18"/>
      <c r="G79" s="18"/>
      <c r="H79" s="18"/>
      <c r="I79" s="18"/>
      <c r="J79" s="18"/>
      <c r="K79" s="26"/>
      <c r="L79" s="18"/>
      <c r="M79" s="18"/>
      <c r="N79" s="18"/>
    </row>
    <row r="80" spans="1:14" x14ac:dyDescent="0.25">
      <c r="A80" s="18"/>
      <c r="B80" s="18"/>
      <c r="C80" s="18"/>
      <c r="D80" s="18"/>
      <c r="E80" s="25"/>
      <c r="F80" s="18"/>
      <c r="G80" s="18"/>
      <c r="H80" s="18"/>
      <c r="I80" s="18"/>
      <c r="J80" s="18"/>
      <c r="K80" s="26"/>
      <c r="L80" s="18"/>
      <c r="M80" s="18"/>
      <c r="N80" s="18"/>
    </row>
    <row r="81" spans="1:14" x14ac:dyDescent="0.25">
      <c r="A81" s="18"/>
      <c r="B81" s="18"/>
      <c r="C81" s="18"/>
      <c r="D81" s="18"/>
      <c r="E81" s="25"/>
      <c r="F81" s="18"/>
      <c r="G81" s="18"/>
      <c r="H81" s="18"/>
      <c r="I81" s="18"/>
      <c r="J81" s="18"/>
      <c r="K81" s="26"/>
      <c r="L81" s="18"/>
      <c r="M81" s="18"/>
      <c r="N81" s="18"/>
    </row>
    <row r="82" spans="1:14" x14ac:dyDescent="0.25">
      <c r="A82" s="18"/>
      <c r="B82" s="18"/>
      <c r="C82" s="18"/>
      <c r="D82" s="18"/>
      <c r="E82" s="25"/>
      <c r="F82" s="18"/>
      <c r="G82" s="18"/>
      <c r="H82" s="18"/>
      <c r="I82" s="18"/>
      <c r="J82" s="18"/>
      <c r="K82" s="26"/>
      <c r="L82" s="18"/>
      <c r="M82" s="18"/>
      <c r="N82" s="18"/>
    </row>
    <row r="83" spans="1:14" x14ac:dyDescent="0.25">
      <c r="A83" s="18"/>
      <c r="B83" s="18"/>
      <c r="C83" s="18"/>
      <c r="D83" s="18"/>
      <c r="E83" s="25"/>
      <c r="F83" s="18"/>
      <c r="G83" s="18"/>
      <c r="H83" s="18"/>
      <c r="I83" s="18"/>
      <c r="J83" s="18"/>
      <c r="K83" s="26"/>
      <c r="L83" s="18"/>
      <c r="M83" s="28"/>
      <c r="N83" s="26"/>
    </row>
    <row r="84" spans="1:14" x14ac:dyDescent="0.25">
      <c r="A84" s="18"/>
      <c r="B84" s="18"/>
      <c r="C84" s="18"/>
      <c r="D84" s="18"/>
      <c r="E84" s="25"/>
      <c r="F84" s="18"/>
      <c r="G84" s="18"/>
      <c r="H84" s="18"/>
      <c r="I84" s="18"/>
      <c r="J84" s="18"/>
      <c r="K84" s="26"/>
      <c r="L84" s="18"/>
      <c r="M84" s="18"/>
      <c r="N84" s="18"/>
    </row>
    <row r="85" spans="1:14" x14ac:dyDescent="0.25">
      <c r="A85" s="18"/>
      <c r="B85" s="18"/>
      <c r="C85" s="18"/>
      <c r="D85" s="18"/>
      <c r="E85" s="25"/>
      <c r="F85" s="18"/>
      <c r="G85" s="18"/>
      <c r="H85" s="18"/>
      <c r="I85" s="18"/>
      <c r="J85" s="18"/>
      <c r="K85" s="26"/>
      <c r="L85" s="18"/>
      <c r="M85" s="18"/>
      <c r="N85" s="18"/>
    </row>
    <row r="86" spans="1:14" x14ac:dyDescent="0.25">
      <c r="A86" s="18"/>
      <c r="B86" s="18"/>
      <c r="C86" s="18"/>
      <c r="D86" s="18"/>
      <c r="E86" s="25"/>
      <c r="F86" s="18"/>
      <c r="G86" s="18"/>
      <c r="H86" s="18"/>
      <c r="I86" s="18"/>
      <c r="J86" s="18"/>
      <c r="K86" s="26"/>
      <c r="L86" s="18"/>
      <c r="M86" s="18"/>
      <c r="N86" s="18"/>
    </row>
    <row r="87" spans="1:14" x14ac:dyDescent="0.25">
      <c r="A87" s="18"/>
      <c r="B87" s="18"/>
      <c r="C87" s="18"/>
      <c r="D87" s="18"/>
      <c r="E87" s="25"/>
      <c r="F87" s="18"/>
      <c r="G87" s="18"/>
      <c r="H87" s="18"/>
      <c r="I87" s="18"/>
      <c r="J87" s="18"/>
      <c r="K87" s="26"/>
      <c r="L87" s="18"/>
      <c r="M87" s="18"/>
      <c r="N87" s="18"/>
    </row>
    <row r="88" spans="1:14" x14ac:dyDescent="0.25">
      <c r="A88" s="18"/>
      <c r="B88" s="18"/>
      <c r="C88" s="18"/>
      <c r="D88" s="18"/>
      <c r="E88" s="25"/>
      <c r="F88" s="18"/>
      <c r="G88" s="18"/>
      <c r="H88" s="18"/>
      <c r="I88" s="18"/>
      <c r="J88" s="18"/>
      <c r="K88" s="26"/>
      <c r="L88" s="18"/>
      <c r="M88" s="18"/>
      <c r="N88" s="18"/>
    </row>
    <row r="89" spans="1:14" x14ac:dyDescent="0.25">
      <c r="A89" s="18"/>
      <c r="B89" s="18"/>
      <c r="C89" s="18"/>
      <c r="D89" s="18"/>
      <c r="E89" s="25"/>
      <c r="F89" s="18"/>
      <c r="G89" s="18"/>
      <c r="H89" s="18"/>
      <c r="I89" s="18"/>
      <c r="J89" s="18"/>
      <c r="K89" s="26"/>
      <c r="L89" s="18"/>
      <c r="M89" s="18"/>
      <c r="N89" s="18"/>
    </row>
    <row r="90" spans="1:14" x14ac:dyDescent="0.25">
      <c r="A90" s="18"/>
      <c r="B90" s="18"/>
      <c r="C90" s="18"/>
      <c r="D90" s="18"/>
      <c r="E90" s="25"/>
      <c r="F90" s="18"/>
      <c r="G90" s="18"/>
      <c r="H90" s="18"/>
      <c r="I90" s="18"/>
      <c r="J90" s="18"/>
      <c r="K90" s="26"/>
      <c r="L90" s="18"/>
      <c r="M90" s="18"/>
      <c r="N90" s="18"/>
    </row>
    <row r="91" spans="1:14" x14ac:dyDescent="0.25">
      <c r="A91" s="18"/>
      <c r="B91" s="18"/>
      <c r="C91" s="18"/>
      <c r="D91" s="18"/>
      <c r="E91" s="25"/>
      <c r="F91" s="18"/>
      <c r="G91" s="18"/>
      <c r="H91" s="18"/>
      <c r="I91" s="18"/>
      <c r="J91" s="18"/>
      <c r="K91" s="26"/>
      <c r="L91" s="18"/>
      <c r="M91" s="18"/>
      <c r="N91" s="18"/>
    </row>
    <row r="92" spans="1:14" x14ac:dyDescent="0.25">
      <c r="A92" s="18"/>
      <c r="B92" s="18"/>
      <c r="C92" s="18"/>
      <c r="D92" s="18"/>
      <c r="E92" s="25"/>
      <c r="F92" s="18"/>
      <c r="G92" s="18"/>
      <c r="H92" s="18"/>
      <c r="I92" s="18"/>
      <c r="J92" s="18"/>
      <c r="K92" s="26"/>
      <c r="L92" s="18"/>
      <c r="M92" s="19"/>
      <c r="N92" s="19"/>
    </row>
  </sheetData>
  <sheetProtection formatCells="0"/>
  <mergeCells count="37">
    <mergeCell ref="D14:D15"/>
    <mergeCell ref="F14:F15"/>
    <mergeCell ref="H14:H15"/>
    <mergeCell ref="J14:J15"/>
    <mergeCell ref="F17:F18"/>
    <mergeCell ref="H17:H18"/>
    <mergeCell ref="J17:J18"/>
    <mergeCell ref="J8:K9"/>
    <mergeCell ref="D11:D12"/>
    <mergeCell ref="F11:F12"/>
    <mergeCell ref="H11:H12"/>
    <mergeCell ref="J11:J12"/>
    <mergeCell ref="J22:J23"/>
    <mergeCell ref="J25:J26"/>
    <mergeCell ref="J34:K35"/>
    <mergeCell ref="D37:D38"/>
    <mergeCell ref="F37:F38"/>
    <mergeCell ref="H37:H38"/>
    <mergeCell ref="J37:J38"/>
    <mergeCell ref="A29:K30"/>
    <mergeCell ref="D22:D23"/>
    <mergeCell ref="F22:F23"/>
    <mergeCell ref="H22:H23"/>
    <mergeCell ref="D40:D41"/>
    <mergeCell ref="F40:F41"/>
    <mergeCell ref="H40:H41"/>
    <mergeCell ref="J40:J41"/>
    <mergeCell ref="F43:F44"/>
    <mergeCell ref="H43:H44"/>
    <mergeCell ref="J43:J44"/>
    <mergeCell ref="A55:K56"/>
    <mergeCell ref="A58:K58"/>
    <mergeCell ref="D48:D49"/>
    <mergeCell ref="F48:F49"/>
    <mergeCell ref="H48:H49"/>
    <mergeCell ref="J48:J49"/>
    <mergeCell ref="J51:J52"/>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92"/>
  <sheetViews>
    <sheetView view="pageLayout" topLeftCell="A25" zoomScaleNormal="100" workbookViewId="0"/>
  </sheetViews>
  <sheetFormatPr defaultColWidth="6.90625" defaultRowHeight="10.5" x14ac:dyDescent="0.25"/>
  <cols>
    <col min="1" max="3" width="6.90625" style="1"/>
    <col min="4" max="4" width="8.90625" style="1" customWidth="1"/>
    <col min="5" max="5" width="4.6328125" style="13" customWidth="1"/>
    <col min="6" max="6" width="13.54296875" style="1" customWidth="1"/>
    <col min="7" max="7" width="4.6328125" style="1" customWidth="1"/>
    <col min="8" max="8" width="13.54296875" style="1" customWidth="1"/>
    <col min="9" max="9" width="4.6328125" style="1" customWidth="1"/>
    <col min="10" max="10" width="13.54296875" style="1" customWidth="1"/>
    <col min="11" max="11" width="4.6328125" style="15" customWidth="1"/>
    <col min="12" max="16384" width="6.90625" style="1"/>
  </cols>
  <sheetData>
    <row r="1" spans="1:14" ht="22.5" customHeight="1" x14ac:dyDescent="0.25"/>
    <row r="2" spans="1:14" ht="22.5" customHeight="1" x14ac:dyDescent="0.35">
      <c r="A2" s="78" t="s">
        <v>241</v>
      </c>
    </row>
    <row r="4" spans="1:14" x14ac:dyDescent="0.25">
      <c r="A4" s="17" t="s">
        <v>195</v>
      </c>
      <c r="B4" s="20"/>
      <c r="C4" s="18"/>
      <c r="D4" s="18"/>
      <c r="E4" s="25"/>
      <c r="F4" s="18"/>
      <c r="G4" s="18"/>
      <c r="H4" s="18"/>
      <c r="I4" s="18"/>
      <c r="J4" s="18"/>
      <c r="K4" s="26"/>
      <c r="L4" s="18"/>
      <c r="M4" s="22"/>
      <c r="N4" s="18"/>
    </row>
    <row r="5" spans="1:14" x14ac:dyDescent="0.25">
      <c r="A5" s="17"/>
      <c r="B5" s="20"/>
      <c r="C5" s="18"/>
      <c r="D5" s="18"/>
      <c r="E5" s="25"/>
      <c r="F5" s="18"/>
      <c r="G5" s="18"/>
      <c r="H5" s="18"/>
      <c r="I5" s="18"/>
      <c r="J5" s="18"/>
      <c r="K5" s="26"/>
      <c r="L5" s="18"/>
      <c r="M5" s="22"/>
      <c r="N5" s="18"/>
    </row>
    <row r="6" spans="1:14" x14ac:dyDescent="0.25">
      <c r="A6" s="19" t="s">
        <v>196</v>
      </c>
      <c r="B6" s="20"/>
      <c r="C6" s="18"/>
      <c r="D6" s="18"/>
      <c r="E6" s="25"/>
      <c r="F6" s="18"/>
      <c r="G6" s="18"/>
      <c r="H6" s="18"/>
      <c r="I6" s="18"/>
      <c r="J6" s="18"/>
      <c r="K6" s="26"/>
      <c r="L6" s="18"/>
      <c r="M6" s="22"/>
      <c r="N6" s="18"/>
    </row>
    <row r="7" spans="1:14" x14ac:dyDescent="0.25">
      <c r="A7" s="17"/>
      <c r="B7" s="20"/>
      <c r="C7" s="18"/>
      <c r="D7" s="18"/>
      <c r="E7" s="25"/>
      <c r="F7" s="18"/>
      <c r="G7" s="18"/>
      <c r="H7" s="18"/>
      <c r="I7" s="18"/>
      <c r="J7" s="18"/>
      <c r="K7" s="26"/>
      <c r="L7" s="18"/>
      <c r="M7" s="18"/>
      <c r="N7" s="26"/>
    </row>
    <row r="8" spans="1:14" ht="11.25" customHeight="1" x14ac:dyDescent="0.25">
      <c r="A8" s="17"/>
      <c r="B8" s="20"/>
      <c r="C8" s="18"/>
      <c r="D8" s="18"/>
      <c r="E8" s="25"/>
      <c r="F8" s="18"/>
      <c r="G8" s="18"/>
      <c r="H8" s="18" t="s">
        <v>127</v>
      </c>
      <c r="I8" s="18"/>
      <c r="J8" s="187" t="s">
        <v>142</v>
      </c>
      <c r="K8" s="187"/>
      <c r="L8" s="18"/>
      <c r="M8" s="48"/>
      <c r="N8" s="26"/>
    </row>
    <row r="9" spans="1:14" x14ac:dyDescent="0.25">
      <c r="A9" s="17"/>
      <c r="B9" s="20"/>
      <c r="C9" s="18"/>
      <c r="D9" s="25" t="s">
        <v>129</v>
      </c>
      <c r="E9" s="25"/>
      <c r="F9" s="18" t="s">
        <v>141</v>
      </c>
      <c r="G9" s="18"/>
      <c r="H9" s="18" t="s">
        <v>130</v>
      </c>
      <c r="I9" s="18"/>
      <c r="J9" s="187"/>
      <c r="K9" s="187"/>
      <c r="L9" s="18"/>
      <c r="M9" s="48"/>
      <c r="N9" s="26"/>
    </row>
    <row r="10" spans="1:14" x14ac:dyDescent="0.25">
      <c r="A10" s="18"/>
      <c r="B10" s="18"/>
      <c r="C10" s="18"/>
      <c r="D10" s="18"/>
      <c r="E10" s="25"/>
      <c r="F10" s="25"/>
      <c r="G10" s="18"/>
      <c r="H10" s="18"/>
      <c r="I10" s="18"/>
      <c r="J10" s="18"/>
      <c r="K10" s="26"/>
      <c r="L10" s="18"/>
      <c r="M10" s="22"/>
      <c r="N10" s="26"/>
    </row>
    <row r="11" spans="1:14" x14ac:dyDescent="0.25">
      <c r="A11" s="18" t="s">
        <v>131</v>
      </c>
      <c r="B11" s="18"/>
      <c r="C11" s="18"/>
      <c r="D11" s="213">
        <f>'Page 6'!J44</f>
        <v>5.0999999999999997E-2</v>
      </c>
      <c r="E11" s="26" t="s">
        <v>242</v>
      </c>
      <c r="F11" s="209" t="e">
        <f>ROUND('Page 6'!K55*D11,2)</f>
        <v>#DIV/0!</v>
      </c>
      <c r="G11" s="26" t="s">
        <v>249</v>
      </c>
      <c r="H11" s="209"/>
      <c r="I11" s="26" t="s">
        <v>252</v>
      </c>
      <c r="J11" s="209" t="e">
        <f>F11-H11</f>
        <v>#DIV/0!</v>
      </c>
      <c r="K11" s="26" t="s">
        <v>256</v>
      </c>
      <c r="L11" s="113"/>
      <c r="M11" s="56"/>
      <c r="N11" s="26"/>
    </row>
    <row r="12" spans="1:14" x14ac:dyDescent="0.25">
      <c r="A12" s="18" t="s">
        <v>132</v>
      </c>
      <c r="B12" s="18"/>
      <c r="C12" s="18"/>
      <c r="D12" s="208"/>
      <c r="E12" s="26"/>
      <c r="F12" s="210"/>
      <c r="G12" s="110"/>
      <c r="H12" s="210"/>
      <c r="I12" s="110"/>
      <c r="J12" s="210"/>
      <c r="K12" s="26"/>
      <c r="L12" s="54"/>
      <c r="M12" s="56"/>
      <c r="N12" s="26"/>
    </row>
    <row r="13" spans="1:14" x14ac:dyDescent="0.25">
      <c r="A13" s="18"/>
      <c r="B13" s="18"/>
      <c r="C13" s="18"/>
      <c r="D13" s="53"/>
      <c r="E13" s="26"/>
      <c r="F13" s="44"/>
      <c r="G13" s="110"/>
      <c r="H13" s="27"/>
      <c r="I13" s="110"/>
      <c r="J13" s="27"/>
      <c r="K13" s="26"/>
      <c r="L13" s="54"/>
      <c r="M13" s="55"/>
      <c r="N13" s="26"/>
    </row>
    <row r="14" spans="1:14" x14ac:dyDescent="0.25">
      <c r="A14" s="18" t="s">
        <v>133</v>
      </c>
      <c r="B14" s="18"/>
      <c r="C14" s="18"/>
      <c r="D14" s="211">
        <v>0</v>
      </c>
      <c r="E14" s="26" t="s">
        <v>246</v>
      </c>
      <c r="F14" s="209" t="e">
        <f>D14*('Page 10'!J11-'Page 11'!J13)/('Page 6'!H52+'Page 6'!K52)*'Page 6'!K52</f>
        <v>#DIV/0!</v>
      </c>
      <c r="G14" s="26" t="s">
        <v>250</v>
      </c>
      <c r="H14" s="209"/>
      <c r="I14" s="26" t="s">
        <v>253</v>
      </c>
      <c r="J14" s="209" t="e">
        <f>F14-H14</f>
        <v>#DIV/0!</v>
      </c>
      <c r="K14" s="26" t="s">
        <v>257</v>
      </c>
      <c r="L14" s="54"/>
      <c r="M14" s="56"/>
      <c r="N14" s="26"/>
    </row>
    <row r="15" spans="1:14" x14ac:dyDescent="0.25">
      <c r="A15" s="18" t="s">
        <v>132</v>
      </c>
      <c r="B15" s="18"/>
      <c r="C15" s="18"/>
      <c r="D15" s="212"/>
      <c r="E15" s="26"/>
      <c r="F15" s="210"/>
      <c r="G15" s="110"/>
      <c r="H15" s="210"/>
      <c r="I15" s="110"/>
      <c r="J15" s="210"/>
      <c r="K15" s="26"/>
      <c r="L15" s="54"/>
      <c r="M15" s="56"/>
      <c r="N15" s="26"/>
    </row>
    <row r="16" spans="1:14" x14ac:dyDescent="0.25">
      <c r="A16" s="18"/>
      <c r="B16" s="18"/>
      <c r="C16" s="18"/>
      <c r="D16" s="18"/>
      <c r="E16" s="26"/>
      <c r="F16" s="44"/>
      <c r="G16" s="110"/>
      <c r="H16" s="27"/>
      <c r="I16" s="110"/>
      <c r="J16" s="27"/>
      <c r="K16" s="26"/>
      <c r="L16" s="54"/>
      <c r="M16" s="55"/>
      <c r="N16" s="26"/>
    </row>
    <row r="17" spans="1:14" x14ac:dyDescent="0.25">
      <c r="A17" s="18" t="s">
        <v>134</v>
      </c>
      <c r="B17" s="18"/>
      <c r="C17" s="18"/>
      <c r="D17" s="83">
        <v>0</v>
      </c>
      <c r="E17" s="26" t="s">
        <v>284</v>
      </c>
      <c r="F17" s="209" t="e">
        <f>ROUND('Page 6'!K55*D17+D18+D19+D20,2)</f>
        <v>#DIV/0!</v>
      </c>
      <c r="G17" s="26" t="s">
        <v>198</v>
      </c>
      <c r="H17" s="209"/>
      <c r="I17" s="26" t="s">
        <v>254</v>
      </c>
      <c r="J17" s="209" t="e">
        <f>F17-H17</f>
        <v>#DIV/0!</v>
      </c>
      <c r="K17" s="26" t="s">
        <v>258</v>
      </c>
      <c r="L17" s="54"/>
      <c r="M17" s="56"/>
      <c r="N17" s="26"/>
    </row>
    <row r="18" spans="1:14" x14ac:dyDescent="0.25">
      <c r="A18" s="18" t="s">
        <v>135</v>
      </c>
      <c r="B18" s="18"/>
      <c r="C18" s="18"/>
      <c r="D18" s="84">
        <v>0</v>
      </c>
      <c r="E18" s="26" t="s">
        <v>285</v>
      </c>
      <c r="F18" s="210"/>
      <c r="G18" s="110"/>
      <c r="H18" s="210"/>
      <c r="I18" s="110"/>
      <c r="J18" s="210"/>
      <c r="K18" s="26"/>
      <c r="L18" s="54"/>
      <c r="M18" s="56"/>
      <c r="N18" s="26"/>
    </row>
    <row r="19" spans="1:14" x14ac:dyDescent="0.25">
      <c r="A19" s="18" t="s">
        <v>137</v>
      </c>
      <c r="B19" s="18"/>
      <c r="C19" s="18"/>
      <c r="D19" s="84">
        <v>0</v>
      </c>
      <c r="E19" s="26" t="s">
        <v>301</v>
      </c>
      <c r="F19" s="44"/>
      <c r="G19" s="110"/>
      <c r="H19" s="27"/>
      <c r="I19" s="110"/>
      <c r="J19" s="27"/>
      <c r="K19" s="26"/>
      <c r="L19" s="54"/>
      <c r="M19" s="55"/>
      <c r="N19" s="26"/>
    </row>
    <row r="20" spans="1:14" x14ac:dyDescent="0.25">
      <c r="A20" s="18" t="s">
        <v>300</v>
      </c>
      <c r="B20" s="18"/>
      <c r="C20" s="18"/>
      <c r="D20" s="84">
        <v>0</v>
      </c>
      <c r="E20" s="26" t="s">
        <v>303</v>
      </c>
      <c r="F20" s="44"/>
      <c r="G20" s="110"/>
      <c r="H20" s="27"/>
      <c r="I20" s="110"/>
      <c r="J20" s="27"/>
      <c r="K20" s="26"/>
      <c r="L20" s="54"/>
      <c r="M20" s="55"/>
      <c r="N20" s="26"/>
    </row>
    <row r="21" spans="1:14" x14ac:dyDescent="0.25">
      <c r="A21" s="18"/>
      <c r="B21" s="18"/>
      <c r="C21" s="18"/>
      <c r="D21" s="18"/>
      <c r="E21" s="26"/>
      <c r="F21" s="44"/>
      <c r="G21" s="26"/>
      <c r="H21" s="27"/>
      <c r="I21" s="110"/>
      <c r="J21" s="27"/>
      <c r="K21" s="26"/>
      <c r="L21" s="54"/>
      <c r="M21" s="55"/>
      <c r="N21" s="26"/>
    </row>
    <row r="22" spans="1:14" x14ac:dyDescent="0.25">
      <c r="A22" s="18" t="s">
        <v>138</v>
      </c>
      <c r="B22" s="18"/>
      <c r="C22" s="18"/>
      <c r="D22" s="207">
        <v>0.14380000000000001</v>
      </c>
      <c r="E22" s="26" t="s">
        <v>248</v>
      </c>
      <c r="F22" s="209" t="e">
        <f>ROUND('Page 6'!K55*D22,2)</f>
        <v>#DIV/0!</v>
      </c>
      <c r="G22" s="26" t="s">
        <v>251</v>
      </c>
      <c r="H22" s="209"/>
      <c r="I22" s="26" t="s">
        <v>255</v>
      </c>
      <c r="J22" s="209" t="e">
        <f>F22-H22</f>
        <v>#DIV/0!</v>
      </c>
      <c r="K22" s="26" t="s">
        <v>259</v>
      </c>
      <c r="L22" s="54"/>
      <c r="M22" s="56"/>
      <c r="N22" s="26"/>
    </row>
    <row r="23" spans="1:14" x14ac:dyDescent="0.25">
      <c r="A23" s="18" t="s">
        <v>128</v>
      </c>
      <c r="B23" s="18"/>
      <c r="C23" s="18"/>
      <c r="D23" s="208"/>
      <c r="E23" s="25"/>
      <c r="F23" s="210"/>
      <c r="G23" s="111"/>
      <c r="H23" s="210"/>
      <c r="I23" s="111"/>
      <c r="J23" s="210"/>
      <c r="K23" s="26"/>
      <c r="L23" s="54"/>
      <c r="M23" s="56"/>
      <c r="N23" s="26"/>
    </row>
    <row r="24" spans="1:14" x14ac:dyDescent="0.25">
      <c r="A24" s="18"/>
      <c r="B24" s="18"/>
      <c r="C24" s="18"/>
      <c r="D24" s="18"/>
      <c r="E24" s="25"/>
      <c r="F24" s="112"/>
      <c r="G24" s="39"/>
      <c r="H24" s="54"/>
      <c r="I24" s="54"/>
      <c r="J24" s="54"/>
      <c r="K24" s="26"/>
      <c r="L24" s="54"/>
      <c r="M24" s="55"/>
      <c r="N24" s="26"/>
    </row>
    <row r="25" spans="1:14" x14ac:dyDescent="0.25">
      <c r="A25" s="18" t="s">
        <v>139</v>
      </c>
      <c r="B25" s="18"/>
      <c r="C25" s="18"/>
      <c r="D25" s="18"/>
      <c r="E25" s="25"/>
      <c r="F25" s="112"/>
      <c r="G25" s="39"/>
      <c r="H25" s="112"/>
      <c r="I25" s="54"/>
      <c r="J25" s="209" t="e">
        <f>J11+J14+J17+J22</f>
        <v>#DIV/0!</v>
      </c>
      <c r="K25" s="26" t="s">
        <v>260</v>
      </c>
      <c r="L25" s="54"/>
      <c r="M25" s="56"/>
      <c r="N25" s="26"/>
    </row>
    <row r="26" spans="1:14" x14ac:dyDescent="0.25">
      <c r="A26" s="18"/>
      <c r="B26" s="18"/>
      <c r="C26" s="18"/>
      <c r="D26" s="18"/>
      <c r="E26" s="25"/>
      <c r="F26" s="112"/>
      <c r="G26" s="39"/>
      <c r="H26" s="54"/>
      <c r="I26" s="54"/>
      <c r="J26" s="210"/>
      <c r="K26" s="26"/>
      <c r="L26" s="54"/>
      <c r="M26" s="56"/>
      <c r="N26" s="26"/>
    </row>
    <row r="27" spans="1:14" x14ac:dyDescent="0.25">
      <c r="A27" s="18"/>
      <c r="B27" s="18"/>
      <c r="C27" s="18"/>
      <c r="D27" s="18"/>
      <c r="E27" s="25"/>
      <c r="F27" s="47"/>
      <c r="G27" s="18"/>
      <c r="H27" s="21"/>
      <c r="I27" s="21"/>
      <c r="J27" s="25"/>
      <c r="K27" s="26"/>
      <c r="L27" s="25"/>
      <c r="M27" s="28"/>
      <c r="N27" s="26"/>
    </row>
    <row r="28" spans="1:14" x14ac:dyDescent="0.25">
      <c r="A28" s="29" t="s">
        <v>296</v>
      </c>
      <c r="B28" s="18"/>
      <c r="C28" s="18"/>
      <c r="D28" s="18"/>
      <c r="E28" s="25"/>
      <c r="F28" s="47"/>
      <c r="G28" s="18"/>
      <c r="H28" s="21"/>
      <c r="I28" s="21"/>
      <c r="J28" s="25"/>
      <c r="K28" s="26"/>
      <c r="L28" s="25"/>
      <c r="M28" s="28"/>
      <c r="N28" s="26"/>
    </row>
    <row r="29" spans="1:14" ht="11.25" customHeight="1" x14ac:dyDescent="0.25">
      <c r="A29" s="206" t="s">
        <v>297</v>
      </c>
      <c r="B29" s="206"/>
      <c r="C29" s="206"/>
      <c r="D29" s="206"/>
      <c r="E29" s="206"/>
      <c r="F29" s="206"/>
      <c r="G29" s="206"/>
      <c r="H29" s="206"/>
      <c r="I29" s="206"/>
      <c r="J29" s="206"/>
      <c r="K29" s="206"/>
      <c r="L29" s="25"/>
      <c r="M29" s="28"/>
      <c r="N29" s="26"/>
    </row>
    <row r="30" spans="1:14" x14ac:dyDescent="0.25">
      <c r="A30" s="206"/>
      <c r="B30" s="206"/>
      <c r="C30" s="206"/>
      <c r="D30" s="206"/>
      <c r="E30" s="206"/>
      <c r="F30" s="206"/>
      <c r="G30" s="206"/>
      <c r="H30" s="206"/>
      <c r="I30" s="206"/>
      <c r="J30" s="206"/>
      <c r="K30" s="206"/>
      <c r="L30" s="25"/>
      <c r="M30" s="28"/>
      <c r="N30" s="26"/>
    </row>
    <row r="31" spans="1:14" x14ac:dyDescent="0.25">
      <c r="A31" s="19"/>
      <c r="B31" s="18"/>
      <c r="C31" s="18"/>
      <c r="D31" s="18"/>
      <c r="E31" s="25"/>
      <c r="F31" s="18"/>
      <c r="G31" s="18"/>
      <c r="H31" s="25"/>
      <c r="I31" s="25"/>
      <c r="J31" s="18"/>
      <c r="K31" s="26"/>
      <c r="L31" s="18"/>
      <c r="M31" s="18"/>
      <c r="N31" s="18"/>
    </row>
    <row r="32" spans="1:14" x14ac:dyDescent="0.25">
      <c r="A32" s="19" t="s">
        <v>197</v>
      </c>
      <c r="B32" s="20"/>
      <c r="C32" s="18"/>
      <c r="D32" s="18"/>
      <c r="E32" s="25"/>
      <c r="F32" s="18"/>
      <c r="G32" s="18"/>
      <c r="H32" s="18"/>
      <c r="I32" s="18"/>
      <c r="J32" s="18"/>
      <c r="K32" s="26"/>
      <c r="L32" s="18"/>
      <c r="M32" s="18"/>
      <c r="N32" s="18"/>
    </row>
    <row r="33" spans="1:14" x14ac:dyDescent="0.25">
      <c r="A33" s="17"/>
      <c r="B33" s="20"/>
      <c r="C33" s="18"/>
      <c r="D33" s="18"/>
      <c r="E33" s="25"/>
      <c r="F33" s="18"/>
      <c r="G33" s="18"/>
      <c r="H33" s="18"/>
      <c r="I33" s="18"/>
      <c r="J33" s="18"/>
      <c r="K33" s="26"/>
      <c r="L33" s="18"/>
      <c r="M33" s="18"/>
      <c r="N33" s="18"/>
    </row>
    <row r="34" spans="1:14" x14ac:dyDescent="0.25">
      <c r="A34" s="17"/>
      <c r="B34" s="20"/>
      <c r="C34" s="18"/>
      <c r="D34" s="18"/>
      <c r="E34" s="25"/>
      <c r="F34" s="18"/>
      <c r="G34" s="18"/>
      <c r="H34" s="18" t="s">
        <v>127</v>
      </c>
      <c r="I34" s="18"/>
      <c r="J34" s="187" t="s">
        <v>142</v>
      </c>
      <c r="K34" s="187"/>
      <c r="L34" s="18"/>
      <c r="M34" s="48"/>
      <c r="N34" s="26"/>
    </row>
    <row r="35" spans="1:14" x14ac:dyDescent="0.25">
      <c r="A35" s="17"/>
      <c r="B35" s="20"/>
      <c r="C35" s="18"/>
      <c r="D35" s="25" t="s">
        <v>129</v>
      </c>
      <c r="E35" s="25"/>
      <c r="F35" s="18" t="s">
        <v>141</v>
      </c>
      <c r="G35" s="18"/>
      <c r="H35" s="18" t="s">
        <v>130</v>
      </c>
      <c r="I35" s="18"/>
      <c r="J35" s="187"/>
      <c r="K35" s="187"/>
      <c r="L35" s="18"/>
      <c r="M35" s="48"/>
      <c r="N35" s="26"/>
    </row>
    <row r="36" spans="1:14" x14ac:dyDescent="0.25">
      <c r="A36" s="18"/>
      <c r="B36" s="18"/>
      <c r="C36" s="18"/>
      <c r="D36" s="18"/>
      <c r="E36" s="25"/>
      <c r="F36" s="25"/>
      <c r="G36" s="18"/>
      <c r="H36" s="18"/>
      <c r="I36" s="18"/>
      <c r="J36" s="18"/>
      <c r="K36" s="26"/>
      <c r="L36" s="18"/>
      <c r="M36" s="48"/>
      <c r="N36" s="26"/>
    </row>
    <row r="37" spans="1:14" x14ac:dyDescent="0.25">
      <c r="A37" s="18" t="s">
        <v>131</v>
      </c>
      <c r="B37" s="18"/>
      <c r="C37" s="18"/>
      <c r="D37" s="213">
        <f>D11</f>
        <v>5.0999999999999997E-2</v>
      </c>
      <c r="E37" s="26" t="s">
        <v>243</v>
      </c>
      <c r="F37" s="209">
        <f>ROUND('Page 6'!K60*D11,2)</f>
        <v>0</v>
      </c>
      <c r="G37" s="26" t="s">
        <v>264</v>
      </c>
      <c r="H37" s="209"/>
      <c r="I37" s="26" t="s">
        <v>267</v>
      </c>
      <c r="J37" s="209">
        <f>F37-H37</f>
        <v>0</v>
      </c>
      <c r="K37" s="26" t="s">
        <v>271</v>
      </c>
      <c r="L37" s="18"/>
      <c r="M37" s="48"/>
      <c r="N37" s="26"/>
    </row>
    <row r="38" spans="1:14" x14ac:dyDescent="0.25">
      <c r="A38" s="18" t="s">
        <v>132</v>
      </c>
      <c r="B38" s="18"/>
      <c r="C38" s="18"/>
      <c r="D38" s="208"/>
      <c r="E38" s="26"/>
      <c r="F38" s="210"/>
      <c r="G38" s="110"/>
      <c r="H38" s="210"/>
      <c r="I38" s="110"/>
      <c r="J38" s="210"/>
      <c r="K38" s="26"/>
      <c r="L38" s="18"/>
      <c r="M38" s="22"/>
      <c r="N38" s="26"/>
    </row>
    <row r="39" spans="1:14" x14ac:dyDescent="0.25">
      <c r="A39" s="18"/>
      <c r="B39" s="18"/>
      <c r="C39" s="18"/>
      <c r="D39" s="53"/>
      <c r="E39" s="26"/>
      <c r="F39" s="44"/>
      <c r="G39" s="110"/>
      <c r="H39" s="27"/>
      <c r="I39" s="110"/>
      <c r="J39" s="27"/>
      <c r="K39" s="26"/>
      <c r="L39" s="54"/>
      <c r="M39" s="56"/>
      <c r="N39" s="26"/>
    </row>
    <row r="40" spans="1:14" x14ac:dyDescent="0.25">
      <c r="A40" s="18" t="s">
        <v>133</v>
      </c>
      <c r="B40" s="18"/>
      <c r="C40" s="18"/>
      <c r="D40" s="211">
        <f>D14</f>
        <v>0</v>
      </c>
      <c r="E40" s="26" t="s">
        <v>261</v>
      </c>
      <c r="F40" s="209" t="e">
        <f>D40*('Page 11'!J13)/('Page 6'!H52+'Page 6'!K52)*'Page 6'!K52</f>
        <v>#DIV/0!</v>
      </c>
      <c r="G40" s="26" t="s">
        <v>265</v>
      </c>
      <c r="H40" s="209"/>
      <c r="I40" s="26" t="s">
        <v>268</v>
      </c>
      <c r="J40" s="209" t="e">
        <f>F40-H40</f>
        <v>#DIV/0!</v>
      </c>
      <c r="K40" s="26" t="s">
        <v>272</v>
      </c>
      <c r="L40" s="54"/>
      <c r="M40" s="56"/>
      <c r="N40" s="26"/>
    </row>
    <row r="41" spans="1:14" x14ac:dyDescent="0.25">
      <c r="A41" s="18" t="s">
        <v>132</v>
      </c>
      <c r="B41" s="18"/>
      <c r="C41" s="18"/>
      <c r="D41" s="212"/>
      <c r="E41" s="26"/>
      <c r="F41" s="210"/>
      <c r="G41" s="110"/>
      <c r="H41" s="210"/>
      <c r="I41" s="110"/>
      <c r="J41" s="210"/>
      <c r="K41" s="26"/>
      <c r="L41" s="54"/>
      <c r="M41" s="55"/>
      <c r="N41" s="26"/>
    </row>
    <row r="42" spans="1:14" x14ac:dyDescent="0.25">
      <c r="A42" s="18"/>
      <c r="B42" s="18"/>
      <c r="C42" s="18"/>
      <c r="D42" s="18"/>
      <c r="E42" s="26"/>
      <c r="F42" s="44"/>
      <c r="G42" s="110"/>
      <c r="H42" s="27"/>
      <c r="I42" s="110"/>
      <c r="J42" s="27"/>
      <c r="K42" s="26"/>
      <c r="L42" s="54"/>
      <c r="M42" s="56"/>
      <c r="N42" s="26"/>
    </row>
    <row r="43" spans="1:14" x14ac:dyDescent="0.25">
      <c r="A43" s="18" t="s">
        <v>134</v>
      </c>
      <c r="B43" s="18"/>
      <c r="C43" s="18"/>
      <c r="D43" s="83">
        <v>0</v>
      </c>
      <c r="E43" s="26" t="s">
        <v>287</v>
      </c>
      <c r="F43" s="209">
        <f>ROUND('Page 6'!K60*D43+D44+D45+D46,2)</f>
        <v>0</v>
      </c>
      <c r="G43" s="26" t="s">
        <v>184</v>
      </c>
      <c r="H43" s="209"/>
      <c r="I43" s="26" t="s">
        <v>269</v>
      </c>
      <c r="J43" s="209">
        <f>F43-H43</f>
        <v>0</v>
      </c>
      <c r="K43" s="26" t="s">
        <v>273</v>
      </c>
      <c r="L43" s="54"/>
      <c r="M43" s="56"/>
      <c r="N43" s="26"/>
    </row>
    <row r="44" spans="1:14" x14ac:dyDescent="0.25">
      <c r="A44" s="18" t="s">
        <v>135</v>
      </c>
      <c r="B44" s="18"/>
      <c r="C44" s="18"/>
      <c r="D44" s="84">
        <v>0</v>
      </c>
      <c r="E44" s="26" t="s">
        <v>288</v>
      </c>
      <c r="F44" s="210"/>
      <c r="G44" s="110"/>
      <c r="H44" s="210"/>
      <c r="I44" s="110"/>
      <c r="J44" s="210"/>
      <c r="K44" s="26"/>
      <c r="L44" s="54"/>
      <c r="M44" s="55"/>
      <c r="N44" s="26"/>
    </row>
    <row r="45" spans="1:14" x14ac:dyDescent="0.25">
      <c r="A45" s="18" t="s">
        <v>137</v>
      </c>
      <c r="B45" s="18"/>
      <c r="C45" s="18"/>
      <c r="D45" s="84">
        <v>0</v>
      </c>
      <c r="E45" s="26" t="s">
        <v>302</v>
      </c>
      <c r="F45" s="44"/>
      <c r="G45" s="110"/>
      <c r="H45" s="27"/>
      <c r="I45" s="110"/>
      <c r="J45" s="27"/>
      <c r="K45" s="26"/>
      <c r="L45" s="54"/>
      <c r="M45" s="56"/>
      <c r="N45" s="26"/>
    </row>
    <row r="46" spans="1:14" x14ac:dyDescent="0.25">
      <c r="A46" s="18" t="s">
        <v>300</v>
      </c>
      <c r="B46" s="18"/>
      <c r="C46" s="18"/>
      <c r="D46" s="84">
        <v>0</v>
      </c>
      <c r="E46" s="26" t="s">
        <v>304</v>
      </c>
      <c r="F46" s="44"/>
      <c r="G46" s="110"/>
      <c r="H46" s="27"/>
      <c r="I46" s="110"/>
      <c r="J46" s="27"/>
      <c r="K46" s="26"/>
      <c r="L46" s="54"/>
      <c r="M46" s="56"/>
      <c r="N46" s="26"/>
    </row>
    <row r="47" spans="1:14" x14ac:dyDescent="0.25">
      <c r="A47" s="18"/>
      <c r="B47" s="18"/>
      <c r="C47" s="18"/>
      <c r="D47" s="18"/>
      <c r="E47" s="26"/>
      <c r="F47" s="44"/>
      <c r="G47" s="110"/>
      <c r="H47" s="27"/>
      <c r="I47" s="110"/>
      <c r="J47" s="27"/>
      <c r="K47" s="26"/>
      <c r="L47" s="54"/>
      <c r="M47" s="56"/>
      <c r="N47" s="26"/>
    </row>
    <row r="48" spans="1:14" x14ac:dyDescent="0.25">
      <c r="A48" s="18" t="s">
        <v>138</v>
      </c>
      <c r="B48" s="18"/>
      <c r="C48" s="18"/>
      <c r="D48" s="207">
        <v>0.14380000000000001</v>
      </c>
      <c r="E48" s="26" t="s">
        <v>263</v>
      </c>
      <c r="F48" s="209">
        <f>ROUND('Page 6'!K60*D22,2)</f>
        <v>0</v>
      </c>
      <c r="G48" s="26" t="s">
        <v>266</v>
      </c>
      <c r="H48" s="209"/>
      <c r="I48" s="26" t="s">
        <v>270</v>
      </c>
      <c r="J48" s="209">
        <f>F48-H48</f>
        <v>0</v>
      </c>
      <c r="K48" s="26" t="s">
        <v>289</v>
      </c>
      <c r="L48" s="54"/>
      <c r="M48" s="55"/>
      <c r="N48" s="26"/>
    </row>
    <row r="49" spans="1:14" x14ac:dyDescent="0.25">
      <c r="A49" s="18" t="s">
        <v>128</v>
      </c>
      <c r="B49" s="18"/>
      <c r="C49" s="18"/>
      <c r="D49" s="208"/>
      <c r="E49" s="25"/>
      <c r="F49" s="210"/>
      <c r="G49" s="111"/>
      <c r="H49" s="210"/>
      <c r="I49" s="111"/>
      <c r="J49" s="210"/>
      <c r="K49" s="26"/>
      <c r="L49" s="54"/>
      <c r="M49" s="55"/>
      <c r="N49" s="26"/>
    </row>
    <row r="50" spans="1:14" x14ac:dyDescent="0.25">
      <c r="A50" s="18"/>
      <c r="B50" s="18"/>
      <c r="C50" s="18"/>
      <c r="D50" s="18"/>
      <c r="E50" s="25"/>
      <c r="F50" s="112"/>
      <c r="G50" s="39"/>
      <c r="H50" s="54"/>
      <c r="I50" s="54"/>
      <c r="J50" s="54"/>
      <c r="K50" s="26"/>
      <c r="L50" s="54"/>
      <c r="M50" s="56"/>
      <c r="N50" s="26"/>
    </row>
    <row r="51" spans="1:14" x14ac:dyDescent="0.25">
      <c r="A51" s="18" t="s">
        <v>139</v>
      </c>
      <c r="B51" s="18"/>
      <c r="C51" s="18"/>
      <c r="D51" s="18"/>
      <c r="E51" s="25"/>
      <c r="F51" s="112"/>
      <c r="G51" s="39"/>
      <c r="H51" s="112"/>
      <c r="I51" s="54"/>
      <c r="J51" s="209" t="e">
        <f>J37+J40+J43+J48</f>
        <v>#DIV/0!</v>
      </c>
      <c r="K51" s="26" t="s">
        <v>290</v>
      </c>
      <c r="L51" s="54"/>
      <c r="M51" s="56"/>
      <c r="N51" s="26"/>
    </row>
    <row r="52" spans="1:14" x14ac:dyDescent="0.25">
      <c r="A52" s="18"/>
      <c r="B52" s="18"/>
      <c r="C52" s="18"/>
      <c r="D52" s="18"/>
      <c r="E52" s="25"/>
      <c r="F52" s="112"/>
      <c r="G52" s="39"/>
      <c r="H52" s="54"/>
      <c r="I52" s="54"/>
      <c r="J52" s="210"/>
      <c r="K52" s="26"/>
      <c r="L52" s="54"/>
      <c r="M52" s="55"/>
      <c r="N52" s="26"/>
    </row>
    <row r="53" spans="1:14" x14ac:dyDescent="0.25">
      <c r="A53" s="18"/>
      <c r="B53" s="18"/>
      <c r="C53" s="18"/>
      <c r="D53" s="18"/>
      <c r="E53" s="25"/>
      <c r="F53" s="18"/>
      <c r="G53" s="18"/>
      <c r="H53" s="18"/>
      <c r="I53" s="18"/>
      <c r="J53" s="18"/>
      <c r="K53" s="26"/>
      <c r="L53" s="54"/>
      <c r="M53" s="56"/>
      <c r="N53" s="26"/>
    </row>
    <row r="54" spans="1:14" x14ac:dyDescent="0.25">
      <c r="A54" s="29" t="s">
        <v>298</v>
      </c>
      <c r="B54" s="18"/>
      <c r="C54" s="18"/>
      <c r="D54" s="18"/>
      <c r="E54" s="25"/>
      <c r="F54" s="18"/>
      <c r="G54" s="18"/>
      <c r="H54" s="18"/>
      <c r="I54" s="18"/>
      <c r="J54" s="18"/>
      <c r="K54" s="26"/>
      <c r="L54" s="54"/>
      <c r="M54" s="56"/>
      <c r="N54" s="26"/>
    </row>
    <row r="55" spans="1:14" ht="11.25" customHeight="1" x14ac:dyDescent="0.25">
      <c r="A55" s="206" t="s">
        <v>299</v>
      </c>
      <c r="B55" s="206"/>
      <c r="C55" s="206"/>
      <c r="D55" s="206"/>
      <c r="E55" s="206"/>
      <c r="F55" s="206"/>
      <c r="G55" s="206"/>
      <c r="H55" s="206"/>
      <c r="I55" s="206"/>
      <c r="J55" s="206"/>
      <c r="K55" s="206"/>
      <c r="L55" s="54"/>
      <c r="M55" s="55"/>
      <c r="N55" s="26"/>
    </row>
    <row r="56" spans="1:14" x14ac:dyDescent="0.25">
      <c r="A56" s="206"/>
      <c r="B56" s="206"/>
      <c r="C56" s="206"/>
      <c r="D56" s="206"/>
      <c r="E56" s="206"/>
      <c r="F56" s="206"/>
      <c r="G56" s="206"/>
      <c r="H56" s="206"/>
      <c r="I56" s="206"/>
      <c r="J56" s="206"/>
      <c r="K56" s="206"/>
      <c r="L56" s="54"/>
      <c r="M56" s="55"/>
      <c r="N56" s="26"/>
    </row>
    <row r="57" spans="1:14" x14ac:dyDescent="0.25">
      <c r="A57" s="18"/>
      <c r="B57" s="18"/>
      <c r="C57" s="18"/>
      <c r="D57" s="18"/>
      <c r="E57" s="25"/>
      <c r="F57" s="18"/>
      <c r="G57" s="18"/>
      <c r="H57" s="18"/>
      <c r="I57" s="18"/>
      <c r="J57" s="18"/>
      <c r="K57" s="26"/>
      <c r="L57" s="54"/>
      <c r="M57" s="55"/>
      <c r="N57" s="26"/>
    </row>
    <row r="58" spans="1:14" ht="22.5" customHeight="1" x14ac:dyDescent="0.25">
      <c r="A58" s="187" t="s">
        <v>309</v>
      </c>
      <c r="B58" s="187"/>
      <c r="C58" s="187"/>
      <c r="D58" s="187"/>
      <c r="E58" s="187"/>
      <c r="F58" s="187"/>
      <c r="G58" s="187"/>
      <c r="H58" s="187"/>
      <c r="I58" s="187"/>
      <c r="J58" s="187"/>
      <c r="K58" s="187"/>
      <c r="L58" s="54"/>
      <c r="M58" s="55"/>
      <c r="N58" s="26"/>
    </row>
    <row r="59" spans="1:14" x14ac:dyDescent="0.25">
      <c r="A59" s="18"/>
      <c r="B59" s="18"/>
      <c r="C59" s="18"/>
      <c r="D59" s="18"/>
      <c r="E59" s="25"/>
      <c r="F59" s="18"/>
      <c r="G59" s="18"/>
      <c r="H59" s="18"/>
      <c r="I59" s="18"/>
      <c r="J59" s="18"/>
      <c r="K59" s="26"/>
      <c r="L59" s="54"/>
      <c r="M59" s="55"/>
      <c r="N59" s="26"/>
    </row>
    <row r="60" spans="1:14" x14ac:dyDescent="0.25">
      <c r="A60" s="18"/>
      <c r="B60" s="18"/>
      <c r="C60" s="18"/>
      <c r="D60" s="18"/>
      <c r="E60" s="25"/>
      <c r="F60" s="18"/>
      <c r="G60" s="18"/>
      <c r="H60" s="18"/>
      <c r="I60" s="18"/>
      <c r="J60" s="18"/>
      <c r="K60" s="26"/>
      <c r="L60" s="18"/>
      <c r="M60" s="18"/>
      <c r="N60" s="18"/>
    </row>
    <row r="61" spans="1:14" x14ac:dyDescent="0.25">
      <c r="A61" s="19"/>
      <c r="B61" s="18"/>
      <c r="C61" s="18"/>
      <c r="D61" s="18"/>
      <c r="E61" s="25"/>
      <c r="F61" s="18"/>
      <c r="G61" s="18"/>
      <c r="H61" s="18"/>
      <c r="I61" s="18"/>
      <c r="J61" s="18"/>
      <c r="K61" s="26"/>
      <c r="L61" s="18"/>
      <c r="M61" s="18"/>
      <c r="N61" s="26"/>
    </row>
    <row r="62" spans="1:14" x14ac:dyDescent="0.25">
      <c r="A62" s="18"/>
      <c r="B62" s="18"/>
      <c r="C62" s="18"/>
      <c r="D62" s="18"/>
      <c r="E62" s="25"/>
      <c r="F62" s="18"/>
      <c r="G62" s="18"/>
      <c r="H62" s="18"/>
      <c r="I62" s="18"/>
      <c r="J62" s="18"/>
      <c r="K62" s="26"/>
      <c r="L62" s="18"/>
      <c r="M62" s="18"/>
      <c r="N62" s="18"/>
    </row>
    <row r="63" spans="1:14" x14ac:dyDescent="0.25">
      <c r="A63" s="19"/>
      <c r="B63" s="18"/>
      <c r="C63" s="18"/>
      <c r="D63" s="18"/>
      <c r="E63" s="25"/>
      <c r="F63" s="18"/>
      <c r="G63" s="18"/>
      <c r="H63" s="18"/>
      <c r="I63" s="18"/>
      <c r="J63" s="18"/>
      <c r="K63" s="26"/>
      <c r="L63" s="18"/>
      <c r="M63" s="18"/>
      <c r="N63" s="18"/>
    </row>
    <row r="64" spans="1:14" x14ac:dyDescent="0.25">
      <c r="A64" s="19"/>
      <c r="B64" s="18"/>
      <c r="C64" s="18"/>
      <c r="D64" s="18"/>
      <c r="E64" s="25"/>
      <c r="F64" s="18"/>
      <c r="G64" s="18"/>
      <c r="H64" s="18"/>
      <c r="I64" s="18"/>
      <c r="J64" s="18"/>
      <c r="K64" s="26"/>
      <c r="L64" s="18"/>
      <c r="M64" s="18"/>
      <c r="N64" s="18"/>
    </row>
    <row r="65" spans="1:14" x14ac:dyDescent="0.25">
      <c r="A65" s="18"/>
      <c r="B65" s="18"/>
      <c r="C65" s="18"/>
      <c r="D65" s="18"/>
      <c r="E65" s="25"/>
      <c r="F65" s="18"/>
      <c r="G65" s="18"/>
      <c r="H65" s="18"/>
      <c r="I65" s="18"/>
      <c r="J65" s="18"/>
      <c r="K65" s="26"/>
      <c r="L65" s="18"/>
      <c r="M65" s="18"/>
      <c r="N65" s="18"/>
    </row>
    <row r="66" spans="1:14" x14ac:dyDescent="0.25">
      <c r="A66" s="19"/>
      <c r="B66" s="18"/>
      <c r="C66" s="18"/>
      <c r="D66" s="18"/>
      <c r="E66" s="25"/>
      <c r="F66" s="18"/>
      <c r="G66" s="18"/>
      <c r="H66" s="18"/>
      <c r="I66" s="18"/>
      <c r="J66" s="18"/>
      <c r="K66" s="26"/>
      <c r="L66" s="18"/>
      <c r="M66" s="18"/>
      <c r="N66" s="18"/>
    </row>
    <row r="67" spans="1:14" x14ac:dyDescent="0.25">
      <c r="A67" s="19"/>
      <c r="B67" s="18"/>
      <c r="C67" s="18"/>
      <c r="D67" s="18"/>
      <c r="E67" s="25"/>
      <c r="F67" s="18"/>
      <c r="G67" s="18"/>
      <c r="H67" s="18"/>
      <c r="I67" s="18"/>
      <c r="J67" s="18"/>
      <c r="K67" s="26"/>
      <c r="L67" s="18"/>
      <c r="M67" s="18"/>
      <c r="N67" s="18"/>
    </row>
    <row r="68" spans="1:14" x14ac:dyDescent="0.25">
      <c r="A68" s="18"/>
      <c r="B68" s="18"/>
      <c r="C68" s="18"/>
      <c r="D68" s="18"/>
      <c r="E68" s="25"/>
      <c r="F68" s="18"/>
      <c r="G68" s="18"/>
      <c r="H68" s="18"/>
      <c r="I68" s="18"/>
      <c r="J68" s="18"/>
      <c r="K68" s="26"/>
      <c r="L68" s="18"/>
      <c r="M68" s="18"/>
      <c r="N68" s="18"/>
    </row>
    <row r="69" spans="1:14" x14ac:dyDescent="0.25">
      <c r="A69" s="18"/>
      <c r="B69" s="18"/>
      <c r="C69" s="18"/>
      <c r="D69" s="18"/>
      <c r="E69" s="25"/>
      <c r="F69" s="18"/>
      <c r="G69" s="18"/>
      <c r="H69" s="18"/>
      <c r="I69" s="18"/>
      <c r="J69" s="18"/>
      <c r="K69" s="26"/>
      <c r="L69" s="18"/>
      <c r="M69" s="18"/>
      <c r="N69" s="18"/>
    </row>
    <row r="70" spans="1:14" x14ac:dyDescent="0.25">
      <c r="A70" s="18"/>
      <c r="B70" s="18"/>
      <c r="C70" s="18"/>
      <c r="D70" s="18"/>
      <c r="E70" s="25"/>
      <c r="F70" s="18"/>
      <c r="G70" s="18"/>
      <c r="H70" s="18"/>
      <c r="I70" s="18"/>
      <c r="J70" s="18"/>
      <c r="K70" s="26"/>
      <c r="L70" s="18"/>
      <c r="M70" s="18"/>
      <c r="N70" s="18"/>
    </row>
    <row r="71" spans="1:14" x14ac:dyDescent="0.25">
      <c r="A71" s="18"/>
      <c r="B71" s="18"/>
      <c r="C71" s="18"/>
      <c r="D71" s="18"/>
      <c r="E71" s="25"/>
      <c r="F71" s="18"/>
      <c r="G71" s="18"/>
      <c r="H71" s="18"/>
      <c r="I71" s="18"/>
      <c r="J71" s="18"/>
      <c r="K71" s="26"/>
      <c r="L71" s="18"/>
      <c r="M71" s="18"/>
      <c r="N71" s="18"/>
    </row>
    <row r="72" spans="1:14" x14ac:dyDescent="0.25">
      <c r="A72" s="18"/>
      <c r="B72" s="18"/>
      <c r="C72" s="18"/>
      <c r="D72" s="18"/>
      <c r="E72" s="25"/>
      <c r="F72" s="18"/>
      <c r="G72" s="18"/>
      <c r="H72" s="18"/>
      <c r="I72" s="18"/>
      <c r="J72" s="18"/>
      <c r="K72" s="26"/>
      <c r="L72" s="18"/>
      <c r="M72" s="18"/>
      <c r="N72" s="18"/>
    </row>
    <row r="73" spans="1:14" x14ac:dyDescent="0.25">
      <c r="A73" s="18"/>
      <c r="B73" s="18"/>
      <c r="C73" s="18"/>
      <c r="D73" s="18"/>
      <c r="E73" s="25"/>
      <c r="F73" s="18"/>
      <c r="G73" s="18"/>
      <c r="H73" s="18"/>
      <c r="I73" s="18"/>
      <c r="J73" s="18"/>
      <c r="K73" s="26"/>
      <c r="L73" s="18"/>
      <c r="M73" s="18"/>
      <c r="N73" s="18"/>
    </row>
    <row r="74" spans="1:14" x14ac:dyDescent="0.25">
      <c r="A74" s="18"/>
      <c r="B74" s="18"/>
      <c r="C74" s="18"/>
      <c r="D74" s="18"/>
      <c r="E74" s="25"/>
      <c r="F74" s="18"/>
      <c r="G74" s="18"/>
      <c r="H74" s="18"/>
      <c r="I74" s="18"/>
      <c r="J74" s="18"/>
      <c r="K74" s="26"/>
      <c r="L74" s="18"/>
      <c r="M74" s="18"/>
      <c r="N74" s="18"/>
    </row>
    <row r="75" spans="1:14" x14ac:dyDescent="0.25">
      <c r="A75" s="18"/>
      <c r="B75" s="18"/>
      <c r="C75" s="18"/>
      <c r="D75" s="18"/>
      <c r="E75" s="25"/>
      <c r="F75" s="18"/>
      <c r="G75" s="18"/>
      <c r="H75" s="18"/>
      <c r="I75" s="18"/>
      <c r="J75" s="18"/>
      <c r="K75" s="26"/>
      <c r="L75" s="18"/>
      <c r="M75" s="18"/>
      <c r="N75" s="18"/>
    </row>
    <row r="76" spans="1:14" x14ac:dyDescent="0.25">
      <c r="A76" s="18"/>
      <c r="B76" s="18"/>
      <c r="C76" s="18"/>
      <c r="D76" s="18"/>
      <c r="E76" s="25"/>
      <c r="F76" s="18"/>
      <c r="G76" s="18"/>
      <c r="H76" s="18"/>
      <c r="I76" s="18"/>
      <c r="J76" s="18"/>
      <c r="K76" s="26"/>
      <c r="L76" s="18"/>
      <c r="M76" s="18"/>
      <c r="N76" s="18"/>
    </row>
    <row r="77" spans="1:14" x14ac:dyDescent="0.25">
      <c r="A77" s="18"/>
      <c r="B77" s="18"/>
      <c r="C77" s="18"/>
      <c r="D77" s="18"/>
      <c r="E77" s="25"/>
      <c r="F77" s="18"/>
      <c r="G77" s="18"/>
      <c r="H77" s="18"/>
      <c r="I77" s="18"/>
      <c r="J77" s="18"/>
      <c r="K77" s="26"/>
      <c r="L77" s="18"/>
      <c r="M77" s="18"/>
      <c r="N77" s="18"/>
    </row>
    <row r="78" spans="1:14" x14ac:dyDescent="0.25">
      <c r="A78" s="18"/>
      <c r="B78" s="18"/>
      <c r="C78" s="18"/>
      <c r="D78" s="18"/>
      <c r="E78" s="25"/>
      <c r="F78" s="18"/>
      <c r="G78" s="18"/>
      <c r="H78" s="18"/>
      <c r="I78" s="18"/>
      <c r="J78" s="18"/>
      <c r="K78" s="26"/>
      <c r="L78" s="18"/>
      <c r="M78" s="18"/>
      <c r="N78" s="18"/>
    </row>
    <row r="79" spans="1:14" x14ac:dyDescent="0.25">
      <c r="A79" s="18"/>
      <c r="B79" s="18"/>
      <c r="C79" s="18"/>
      <c r="D79" s="18"/>
      <c r="E79" s="25"/>
      <c r="F79" s="18"/>
      <c r="G79" s="18"/>
      <c r="H79" s="18"/>
      <c r="I79" s="18"/>
      <c r="J79" s="18"/>
      <c r="K79" s="26"/>
      <c r="L79" s="18"/>
      <c r="M79" s="18"/>
      <c r="N79" s="18"/>
    </row>
    <row r="80" spans="1:14" x14ac:dyDescent="0.25">
      <c r="A80" s="18"/>
      <c r="B80" s="18"/>
      <c r="C80" s="18"/>
      <c r="D80" s="18"/>
      <c r="E80" s="25"/>
      <c r="F80" s="18"/>
      <c r="G80" s="18"/>
      <c r="H80" s="18"/>
      <c r="I80" s="18"/>
      <c r="J80" s="18"/>
      <c r="K80" s="26"/>
      <c r="L80" s="18"/>
      <c r="M80" s="18"/>
      <c r="N80" s="18"/>
    </row>
    <row r="81" spans="1:14" x14ac:dyDescent="0.25">
      <c r="A81" s="18"/>
      <c r="B81" s="18"/>
      <c r="C81" s="18"/>
      <c r="D81" s="18"/>
      <c r="E81" s="25"/>
      <c r="F81" s="18"/>
      <c r="G81" s="18"/>
      <c r="H81" s="18"/>
      <c r="I81" s="18"/>
      <c r="J81" s="18"/>
      <c r="K81" s="26"/>
      <c r="L81" s="18"/>
      <c r="M81" s="18"/>
      <c r="N81" s="18"/>
    </row>
    <row r="82" spans="1:14" x14ac:dyDescent="0.25">
      <c r="A82" s="18"/>
      <c r="B82" s="18"/>
      <c r="C82" s="18"/>
      <c r="D82" s="18"/>
      <c r="E82" s="25"/>
      <c r="F82" s="18"/>
      <c r="G82" s="18"/>
      <c r="H82" s="18"/>
      <c r="I82" s="18"/>
      <c r="J82" s="18"/>
      <c r="K82" s="26"/>
      <c r="L82" s="18"/>
      <c r="M82" s="18"/>
      <c r="N82" s="18"/>
    </row>
    <row r="83" spans="1:14" x14ac:dyDescent="0.25">
      <c r="A83" s="18"/>
      <c r="B83" s="18"/>
      <c r="C83" s="18"/>
      <c r="D83" s="18"/>
      <c r="E83" s="25"/>
      <c r="F83" s="18"/>
      <c r="G83" s="18"/>
      <c r="H83" s="18"/>
      <c r="I83" s="18"/>
      <c r="J83" s="18"/>
      <c r="K83" s="26"/>
      <c r="L83" s="18"/>
      <c r="M83" s="28"/>
      <c r="N83" s="26"/>
    </row>
    <row r="84" spans="1:14" x14ac:dyDescent="0.25">
      <c r="A84" s="18"/>
      <c r="B84" s="18"/>
      <c r="C84" s="18"/>
      <c r="D84" s="18"/>
      <c r="E84" s="25"/>
      <c r="F84" s="18"/>
      <c r="G84" s="18"/>
      <c r="H84" s="18"/>
      <c r="I84" s="18"/>
      <c r="J84" s="18"/>
      <c r="K84" s="26"/>
      <c r="L84" s="18"/>
      <c r="M84" s="18"/>
      <c r="N84" s="18"/>
    </row>
    <row r="85" spans="1:14" x14ac:dyDescent="0.25">
      <c r="A85" s="18"/>
      <c r="B85" s="18"/>
      <c r="C85" s="18"/>
      <c r="D85" s="18"/>
      <c r="E85" s="25"/>
      <c r="F85" s="18"/>
      <c r="G85" s="18"/>
      <c r="H85" s="18"/>
      <c r="I85" s="18"/>
      <c r="J85" s="18"/>
      <c r="K85" s="26"/>
      <c r="L85" s="18"/>
      <c r="M85" s="18"/>
      <c r="N85" s="18"/>
    </row>
    <row r="86" spans="1:14" x14ac:dyDescent="0.25">
      <c r="A86" s="18"/>
      <c r="B86" s="18"/>
      <c r="C86" s="18"/>
      <c r="D86" s="18"/>
      <c r="E86" s="25"/>
      <c r="F86" s="18"/>
      <c r="G86" s="18"/>
      <c r="H86" s="18"/>
      <c r="I86" s="18"/>
      <c r="J86" s="18"/>
      <c r="K86" s="26"/>
      <c r="L86" s="18"/>
      <c r="M86" s="18"/>
      <c r="N86" s="18"/>
    </row>
    <row r="87" spans="1:14" x14ac:dyDescent="0.25">
      <c r="A87" s="18"/>
      <c r="B87" s="18"/>
      <c r="C87" s="18"/>
      <c r="D87" s="18"/>
      <c r="E87" s="25"/>
      <c r="F87" s="18"/>
      <c r="G87" s="18"/>
      <c r="H87" s="18"/>
      <c r="I87" s="18"/>
      <c r="J87" s="18"/>
      <c r="K87" s="26"/>
      <c r="L87" s="18"/>
      <c r="M87" s="18"/>
      <c r="N87" s="18"/>
    </row>
    <row r="88" spans="1:14" x14ac:dyDescent="0.25">
      <c r="A88" s="18"/>
      <c r="B88" s="18"/>
      <c r="C88" s="18"/>
      <c r="D88" s="18"/>
      <c r="E88" s="25"/>
      <c r="F88" s="18"/>
      <c r="G88" s="18"/>
      <c r="H88" s="18"/>
      <c r="I88" s="18"/>
      <c r="J88" s="18"/>
      <c r="K88" s="26"/>
      <c r="L88" s="18"/>
      <c r="M88" s="18"/>
      <c r="N88" s="18"/>
    </row>
    <row r="89" spans="1:14" x14ac:dyDescent="0.25">
      <c r="A89" s="18"/>
      <c r="B89" s="18"/>
      <c r="C89" s="18"/>
      <c r="D89" s="18"/>
      <c r="E89" s="25"/>
      <c r="F89" s="18"/>
      <c r="G89" s="18"/>
      <c r="H89" s="18"/>
      <c r="I89" s="18"/>
      <c r="J89" s="18"/>
      <c r="K89" s="26"/>
      <c r="L89" s="18"/>
      <c r="M89" s="18"/>
      <c r="N89" s="18"/>
    </row>
    <row r="90" spans="1:14" x14ac:dyDescent="0.25">
      <c r="A90" s="18"/>
      <c r="B90" s="18"/>
      <c r="C90" s="18"/>
      <c r="D90" s="18"/>
      <c r="E90" s="25"/>
      <c r="F90" s="18"/>
      <c r="G90" s="18"/>
      <c r="H90" s="18"/>
      <c r="I90" s="18"/>
      <c r="J90" s="18"/>
      <c r="K90" s="26"/>
      <c r="L90" s="18"/>
      <c r="M90" s="18"/>
      <c r="N90" s="18"/>
    </row>
    <row r="91" spans="1:14" x14ac:dyDescent="0.25">
      <c r="A91" s="18"/>
      <c r="B91" s="18"/>
      <c r="C91" s="18"/>
      <c r="D91" s="18"/>
      <c r="E91" s="25"/>
      <c r="F91" s="18"/>
      <c r="G91" s="18"/>
      <c r="H91" s="18"/>
      <c r="I91" s="18"/>
      <c r="J91" s="18"/>
      <c r="K91" s="26"/>
      <c r="L91" s="18"/>
      <c r="M91" s="18"/>
      <c r="N91" s="18"/>
    </row>
    <row r="92" spans="1:14" x14ac:dyDescent="0.25">
      <c r="A92" s="18"/>
      <c r="B92" s="18"/>
      <c r="C92" s="18"/>
      <c r="D92" s="18"/>
      <c r="E92" s="25"/>
      <c r="F92" s="18"/>
      <c r="G92" s="18"/>
      <c r="H92" s="18"/>
      <c r="I92" s="18"/>
      <c r="J92" s="18"/>
      <c r="K92" s="26"/>
      <c r="L92" s="18"/>
      <c r="M92" s="19"/>
      <c r="N92" s="19"/>
    </row>
  </sheetData>
  <sheetProtection formatCells="0"/>
  <mergeCells count="37">
    <mergeCell ref="A58:K58"/>
    <mergeCell ref="F43:F44"/>
    <mergeCell ref="H43:H44"/>
    <mergeCell ref="J43:J44"/>
    <mergeCell ref="D48:D49"/>
    <mergeCell ref="F48:F49"/>
    <mergeCell ref="H48:H49"/>
    <mergeCell ref="J48:J49"/>
    <mergeCell ref="J51:J52"/>
    <mergeCell ref="A55:K56"/>
    <mergeCell ref="D37:D38"/>
    <mergeCell ref="F37:F38"/>
    <mergeCell ref="H37:H38"/>
    <mergeCell ref="J37:J38"/>
    <mergeCell ref="D40:D41"/>
    <mergeCell ref="F40:F41"/>
    <mergeCell ref="H40:H41"/>
    <mergeCell ref="J40:J41"/>
    <mergeCell ref="J8:K9"/>
    <mergeCell ref="J11:J12"/>
    <mergeCell ref="J14:J15"/>
    <mergeCell ref="J17:J18"/>
    <mergeCell ref="H11:H12"/>
    <mergeCell ref="H14:H15"/>
    <mergeCell ref="H17:H18"/>
    <mergeCell ref="H22:H23"/>
    <mergeCell ref="F22:F23"/>
    <mergeCell ref="J22:J23"/>
    <mergeCell ref="J25:J26"/>
    <mergeCell ref="J34:K35"/>
    <mergeCell ref="A29:K30"/>
    <mergeCell ref="D11:D12"/>
    <mergeCell ref="D14:D15"/>
    <mergeCell ref="D22:D23"/>
    <mergeCell ref="F11:F12"/>
    <mergeCell ref="F14:F15"/>
    <mergeCell ref="F17:F18"/>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59"/>
  <sheetViews>
    <sheetView view="pageLayout" zoomScaleNormal="100" workbookViewId="0">
      <selection activeCell="G61" sqref="G61"/>
    </sheetView>
  </sheetViews>
  <sheetFormatPr defaultColWidth="6.90625" defaultRowHeight="10.5" x14ac:dyDescent="0.25"/>
  <cols>
    <col min="1" max="10" width="6.90625" style="1"/>
    <col min="11" max="11" width="15" style="1" customWidth="1"/>
    <col min="12" max="12" width="5.453125" style="15" customWidth="1"/>
    <col min="13" max="16384" width="6.90625" style="1"/>
  </cols>
  <sheetData>
    <row r="1" spans="1:15" ht="22.5" customHeight="1" x14ac:dyDescent="0.25"/>
    <row r="2" spans="1:15" x14ac:dyDescent="0.25">
      <c r="A2" s="14"/>
    </row>
    <row r="3" spans="1:15" x14ac:dyDescent="0.25">
      <c r="A3" s="14" t="s">
        <v>153</v>
      </c>
    </row>
    <row r="4" spans="1:15" x14ac:dyDescent="0.25">
      <c r="A4" s="18"/>
    </row>
    <row r="5" spans="1:15" x14ac:dyDescent="0.25">
      <c r="A5" s="68" t="s">
        <v>165</v>
      </c>
      <c r="B5" s="69"/>
      <c r="C5" s="69"/>
      <c r="D5" s="69"/>
      <c r="E5" s="69"/>
      <c r="F5" s="69"/>
      <c r="G5" s="69"/>
      <c r="H5" s="69"/>
      <c r="I5" s="69"/>
      <c r="J5" s="69"/>
      <c r="K5" s="70"/>
      <c r="L5" s="15">
        <v>94</v>
      </c>
    </row>
    <row r="6" spans="1:15" x14ac:dyDescent="0.25">
      <c r="A6" s="71"/>
      <c r="B6" s="72"/>
      <c r="C6" s="72"/>
      <c r="D6" s="72"/>
      <c r="E6" s="72"/>
      <c r="F6" s="72"/>
      <c r="G6" s="72"/>
      <c r="H6" s="72"/>
      <c r="I6" s="72"/>
      <c r="J6" s="72"/>
      <c r="K6" s="73"/>
    </row>
    <row r="7" spans="1:15" s="60" customFormat="1" x14ac:dyDescent="0.25">
      <c r="A7" s="75" t="s">
        <v>181</v>
      </c>
      <c r="B7" s="72"/>
      <c r="C7" s="72"/>
      <c r="D7" s="72"/>
      <c r="E7" s="72"/>
      <c r="F7" s="72"/>
      <c r="G7" s="72"/>
      <c r="H7" s="72"/>
      <c r="I7" s="72"/>
      <c r="J7" s="72"/>
      <c r="K7" s="73"/>
      <c r="L7" s="65"/>
    </row>
    <row r="8" spans="1:15" s="60" customFormat="1" x14ac:dyDescent="0.25">
      <c r="A8" s="75" t="s">
        <v>183</v>
      </c>
      <c r="B8" s="72"/>
      <c r="C8" s="72"/>
      <c r="D8" s="72"/>
      <c r="E8" s="72"/>
      <c r="F8" s="72"/>
      <c r="G8" s="72"/>
      <c r="H8" s="72"/>
      <c r="I8" s="72"/>
      <c r="J8" s="72"/>
      <c r="K8" s="73"/>
      <c r="L8" s="65"/>
    </row>
    <row r="9" spans="1:15" s="60" customFormat="1" x14ac:dyDescent="0.25">
      <c r="A9" s="76"/>
      <c r="B9" s="72"/>
      <c r="C9" s="72"/>
      <c r="D9" s="72"/>
      <c r="E9" s="72"/>
      <c r="F9" s="72"/>
      <c r="G9" s="72"/>
      <c r="H9" s="72"/>
      <c r="I9" s="72"/>
      <c r="J9" s="72"/>
      <c r="K9" s="73"/>
      <c r="L9" s="65"/>
    </row>
    <row r="10" spans="1:15" s="60" customFormat="1" x14ac:dyDescent="0.25">
      <c r="A10" s="75" t="s">
        <v>182</v>
      </c>
      <c r="B10" s="72"/>
      <c r="C10" s="72"/>
      <c r="D10" s="72"/>
      <c r="E10" s="72"/>
      <c r="F10" s="72"/>
      <c r="G10" s="72"/>
      <c r="H10" s="72"/>
      <c r="I10" s="72"/>
      <c r="J10" s="72"/>
      <c r="K10" s="73"/>
      <c r="L10" s="66"/>
      <c r="M10" s="59"/>
      <c r="N10" s="59"/>
      <c r="O10" s="59"/>
    </row>
    <row r="11" spans="1:15" s="60" customFormat="1" x14ac:dyDescent="0.25">
      <c r="A11" s="75" t="s">
        <v>222</v>
      </c>
      <c r="B11" s="72"/>
      <c r="C11" s="72"/>
      <c r="D11" s="72"/>
      <c r="E11" s="72"/>
      <c r="F11" s="72"/>
      <c r="G11" s="72"/>
      <c r="H11" s="72"/>
      <c r="I11" s="72"/>
      <c r="J11" s="72"/>
      <c r="K11" s="73"/>
      <c r="L11" s="66"/>
      <c r="M11" s="59"/>
      <c r="N11" s="59"/>
      <c r="O11" s="59"/>
    </row>
    <row r="12" spans="1:15" s="60" customFormat="1" x14ac:dyDescent="0.25">
      <c r="A12" s="85"/>
      <c r="B12" s="86"/>
      <c r="C12" s="86"/>
      <c r="D12" s="86"/>
      <c r="E12" s="86"/>
      <c r="F12" s="86"/>
      <c r="G12" s="86"/>
      <c r="H12" s="86"/>
      <c r="I12" s="86"/>
      <c r="J12" s="86"/>
      <c r="K12" s="87"/>
      <c r="L12" s="66"/>
      <c r="M12" s="59"/>
      <c r="N12" s="59"/>
      <c r="O12" s="59"/>
    </row>
    <row r="13" spans="1:15" s="60" customFormat="1" x14ac:dyDescent="0.25">
      <c r="A13" s="85"/>
      <c r="B13" s="86"/>
      <c r="C13" s="86"/>
      <c r="D13" s="86"/>
      <c r="E13" s="86"/>
      <c r="F13" s="86"/>
      <c r="G13" s="86"/>
      <c r="H13" s="86"/>
      <c r="I13" s="86"/>
      <c r="J13" s="86"/>
      <c r="K13" s="87"/>
      <c r="L13" s="66"/>
      <c r="M13" s="59"/>
      <c r="N13" s="59"/>
      <c r="O13" s="59"/>
    </row>
    <row r="14" spans="1:15" s="60" customFormat="1" x14ac:dyDescent="0.2">
      <c r="A14" s="85"/>
      <c r="B14" s="86"/>
      <c r="C14" s="86"/>
      <c r="D14" s="86"/>
      <c r="E14" s="86"/>
      <c r="F14" s="86"/>
      <c r="G14" s="86"/>
      <c r="H14" s="86"/>
      <c r="I14" s="86"/>
      <c r="J14" s="86"/>
      <c r="K14" s="87"/>
      <c r="L14" s="64"/>
      <c r="M14" s="61"/>
      <c r="N14" s="59"/>
      <c r="O14" s="59"/>
    </row>
    <row r="15" spans="1:15" s="60" customFormat="1" x14ac:dyDescent="0.2">
      <c r="A15" s="85"/>
      <c r="B15" s="86"/>
      <c r="C15" s="86"/>
      <c r="D15" s="86"/>
      <c r="E15" s="86"/>
      <c r="F15" s="86"/>
      <c r="G15" s="86"/>
      <c r="H15" s="86"/>
      <c r="I15" s="86"/>
      <c r="J15" s="86"/>
      <c r="K15" s="87"/>
      <c r="L15" s="64"/>
      <c r="M15" s="61"/>
      <c r="N15" s="59"/>
      <c r="O15" s="59"/>
    </row>
    <row r="16" spans="1:15" s="60" customFormat="1" x14ac:dyDescent="0.2">
      <c r="A16" s="85"/>
      <c r="B16" s="86"/>
      <c r="C16" s="86"/>
      <c r="D16" s="86"/>
      <c r="E16" s="86"/>
      <c r="F16" s="86"/>
      <c r="G16" s="86"/>
      <c r="H16" s="86"/>
      <c r="I16" s="86"/>
      <c r="J16" s="86"/>
      <c r="K16" s="87"/>
      <c r="L16" s="64"/>
      <c r="M16" s="62"/>
      <c r="N16" s="59"/>
      <c r="O16" s="59"/>
    </row>
    <row r="17" spans="1:15" s="60" customFormat="1" x14ac:dyDescent="0.25">
      <c r="A17" s="85"/>
      <c r="B17" s="86"/>
      <c r="C17" s="86"/>
      <c r="D17" s="86"/>
      <c r="E17" s="86"/>
      <c r="F17" s="86"/>
      <c r="G17" s="86"/>
      <c r="H17" s="86"/>
      <c r="I17" s="86"/>
      <c r="J17" s="86"/>
      <c r="K17" s="87"/>
      <c r="L17" s="66"/>
      <c r="M17" s="61"/>
      <c r="N17" s="59"/>
      <c r="O17" s="59"/>
    </row>
    <row r="18" spans="1:15" s="60" customFormat="1" x14ac:dyDescent="0.2">
      <c r="A18" s="85"/>
      <c r="B18" s="86"/>
      <c r="C18" s="86"/>
      <c r="D18" s="86"/>
      <c r="E18" s="86"/>
      <c r="F18" s="86"/>
      <c r="G18" s="86"/>
      <c r="H18" s="86"/>
      <c r="I18" s="86"/>
      <c r="J18" s="86"/>
      <c r="K18" s="87"/>
      <c r="L18" s="64"/>
      <c r="M18" s="61"/>
      <c r="N18" s="59"/>
      <c r="O18" s="59"/>
    </row>
    <row r="19" spans="1:15" s="60" customFormat="1" x14ac:dyDescent="0.25">
      <c r="A19" s="85"/>
      <c r="B19" s="86"/>
      <c r="C19" s="86"/>
      <c r="D19" s="86"/>
      <c r="E19" s="86"/>
      <c r="F19" s="86"/>
      <c r="G19" s="86"/>
      <c r="H19" s="86"/>
      <c r="I19" s="86"/>
      <c r="J19" s="86"/>
      <c r="K19" s="87"/>
      <c r="L19" s="66"/>
      <c r="M19" s="59"/>
      <c r="N19" s="59"/>
      <c r="O19" s="59"/>
    </row>
    <row r="20" spans="1:15" s="60" customFormat="1" x14ac:dyDescent="0.25">
      <c r="A20" s="85"/>
      <c r="B20" s="86"/>
      <c r="C20" s="86"/>
      <c r="D20" s="86"/>
      <c r="E20" s="86"/>
      <c r="F20" s="86"/>
      <c r="G20" s="86"/>
      <c r="H20" s="86"/>
      <c r="I20" s="86"/>
      <c r="J20" s="86"/>
      <c r="K20" s="87"/>
      <c r="L20" s="67"/>
      <c r="M20" s="59"/>
    </row>
    <row r="21" spans="1:15" s="60" customFormat="1" x14ac:dyDescent="0.25">
      <c r="A21" s="85"/>
      <c r="B21" s="86"/>
      <c r="C21" s="86"/>
      <c r="D21" s="86"/>
      <c r="E21" s="86"/>
      <c r="F21" s="86"/>
      <c r="G21" s="86"/>
      <c r="H21" s="86"/>
      <c r="I21" s="86"/>
      <c r="J21" s="86"/>
      <c r="K21" s="87"/>
      <c r="L21" s="67"/>
      <c r="M21" s="59"/>
    </row>
    <row r="22" spans="1:15" s="60" customFormat="1" x14ac:dyDescent="0.25">
      <c r="A22" s="85"/>
      <c r="B22" s="86"/>
      <c r="C22" s="86"/>
      <c r="D22" s="86"/>
      <c r="E22" s="86"/>
      <c r="F22" s="86"/>
      <c r="G22" s="86"/>
      <c r="H22" s="86"/>
      <c r="I22" s="86"/>
      <c r="J22" s="86"/>
      <c r="K22" s="87"/>
      <c r="L22" s="65"/>
    </row>
    <row r="23" spans="1:15" s="60" customFormat="1" x14ac:dyDescent="0.25">
      <c r="A23" s="85"/>
      <c r="B23" s="86"/>
      <c r="C23" s="86"/>
      <c r="D23" s="86"/>
      <c r="E23" s="86"/>
      <c r="F23" s="86"/>
      <c r="G23" s="86"/>
      <c r="H23" s="86"/>
      <c r="I23" s="86"/>
      <c r="J23" s="86"/>
      <c r="K23" s="87"/>
      <c r="L23" s="65"/>
    </row>
    <row r="24" spans="1:15" s="60" customFormat="1" x14ac:dyDescent="0.25">
      <c r="A24" s="85"/>
      <c r="B24" s="86"/>
      <c r="C24" s="86"/>
      <c r="D24" s="86"/>
      <c r="E24" s="86"/>
      <c r="F24" s="86"/>
      <c r="G24" s="86"/>
      <c r="H24" s="86"/>
      <c r="I24" s="86"/>
      <c r="J24" s="86"/>
      <c r="K24" s="87"/>
      <c r="L24" s="65"/>
    </row>
    <row r="25" spans="1:15" s="60" customFormat="1" x14ac:dyDescent="0.25">
      <c r="A25" s="85"/>
      <c r="B25" s="86"/>
      <c r="C25" s="86"/>
      <c r="D25" s="86"/>
      <c r="E25" s="86"/>
      <c r="F25" s="86"/>
      <c r="G25" s="86"/>
      <c r="H25" s="86"/>
      <c r="I25" s="86"/>
      <c r="J25" s="86"/>
      <c r="K25" s="87"/>
      <c r="L25" s="65"/>
    </row>
    <row r="26" spans="1:15" x14ac:dyDescent="0.25">
      <c r="A26" s="85"/>
      <c r="B26" s="86"/>
      <c r="C26" s="86"/>
      <c r="D26" s="86"/>
      <c r="E26" s="86"/>
      <c r="F26" s="86"/>
      <c r="G26" s="86"/>
      <c r="H26" s="86"/>
      <c r="I26" s="86"/>
      <c r="J26" s="86"/>
      <c r="K26" s="87"/>
    </row>
    <row r="27" spans="1:15" x14ac:dyDescent="0.25">
      <c r="A27" s="85"/>
      <c r="B27" s="86"/>
      <c r="C27" s="86"/>
      <c r="D27" s="86"/>
      <c r="E27" s="86"/>
      <c r="F27" s="86"/>
      <c r="G27" s="86"/>
      <c r="H27" s="86"/>
      <c r="I27" s="86"/>
      <c r="J27" s="86"/>
      <c r="K27" s="87"/>
    </row>
    <row r="28" spans="1:15" x14ac:dyDescent="0.25">
      <c r="A28" s="85"/>
      <c r="B28" s="86"/>
      <c r="C28" s="86"/>
      <c r="D28" s="86"/>
      <c r="E28" s="86"/>
      <c r="F28" s="86"/>
      <c r="G28" s="86"/>
      <c r="H28" s="86"/>
      <c r="I28" s="86"/>
      <c r="J28" s="86"/>
      <c r="K28" s="87"/>
    </row>
    <row r="29" spans="1:15" x14ac:dyDescent="0.25">
      <c r="A29" s="85"/>
      <c r="B29" s="86"/>
      <c r="C29" s="86"/>
      <c r="D29" s="86"/>
      <c r="E29" s="86"/>
      <c r="F29" s="86"/>
      <c r="G29" s="86"/>
      <c r="H29" s="86"/>
      <c r="I29" s="86"/>
      <c r="J29" s="86"/>
      <c r="K29" s="87"/>
    </row>
    <row r="30" spans="1:15" x14ac:dyDescent="0.25">
      <c r="A30" s="85"/>
      <c r="B30" s="86"/>
      <c r="C30" s="86"/>
      <c r="D30" s="86"/>
      <c r="E30" s="86"/>
      <c r="F30" s="86"/>
      <c r="G30" s="86"/>
      <c r="H30" s="86"/>
      <c r="I30" s="86"/>
      <c r="J30" s="86"/>
      <c r="K30" s="87"/>
    </row>
    <row r="31" spans="1:15" x14ac:dyDescent="0.25">
      <c r="A31" s="85"/>
      <c r="B31" s="86"/>
      <c r="C31" s="86"/>
      <c r="D31" s="86"/>
      <c r="E31" s="86"/>
      <c r="F31" s="86"/>
      <c r="G31" s="86"/>
      <c r="H31" s="86"/>
      <c r="I31" s="86"/>
      <c r="J31" s="86"/>
      <c r="K31" s="87"/>
    </row>
    <row r="32" spans="1:15" x14ac:dyDescent="0.25">
      <c r="A32" s="85"/>
      <c r="B32" s="86"/>
      <c r="C32" s="86"/>
      <c r="D32" s="86"/>
      <c r="E32" s="86"/>
      <c r="F32" s="86"/>
      <c r="G32" s="86"/>
      <c r="H32" s="86"/>
      <c r="I32" s="86"/>
      <c r="J32" s="86"/>
      <c r="K32" s="87"/>
    </row>
    <row r="33" spans="1:12" x14ac:dyDescent="0.25">
      <c r="A33" s="85"/>
      <c r="B33" s="86"/>
      <c r="C33" s="86"/>
      <c r="D33" s="86"/>
      <c r="E33" s="86"/>
      <c r="F33" s="86"/>
      <c r="G33" s="86"/>
      <c r="H33" s="86"/>
      <c r="I33" s="86"/>
      <c r="J33" s="86"/>
      <c r="K33" s="87"/>
    </row>
    <row r="34" spans="1:12" x14ac:dyDescent="0.25">
      <c r="A34" s="85"/>
      <c r="B34" s="86"/>
      <c r="C34" s="86"/>
      <c r="D34" s="86"/>
      <c r="E34" s="86"/>
      <c r="F34" s="86"/>
      <c r="G34" s="86"/>
      <c r="H34" s="86"/>
      <c r="I34" s="86"/>
      <c r="J34" s="86"/>
      <c r="K34" s="87"/>
    </row>
    <row r="35" spans="1:12" x14ac:dyDescent="0.25">
      <c r="A35" s="85"/>
      <c r="B35" s="86"/>
      <c r="C35" s="86"/>
      <c r="D35" s="86"/>
      <c r="E35" s="86"/>
      <c r="F35" s="86"/>
      <c r="G35" s="86"/>
      <c r="H35" s="86"/>
      <c r="I35" s="86"/>
      <c r="J35" s="86"/>
      <c r="K35" s="87"/>
    </row>
    <row r="36" spans="1:12" x14ac:dyDescent="0.25">
      <c r="A36" s="85"/>
      <c r="B36" s="86"/>
      <c r="C36" s="86"/>
      <c r="D36" s="86"/>
      <c r="E36" s="86"/>
      <c r="F36" s="86"/>
      <c r="G36" s="86"/>
      <c r="H36" s="86"/>
      <c r="I36" s="86"/>
      <c r="J36" s="86"/>
      <c r="K36" s="87"/>
    </row>
    <row r="37" spans="1:12" x14ac:dyDescent="0.25">
      <c r="A37" s="85"/>
      <c r="B37" s="86"/>
      <c r="C37" s="86"/>
      <c r="D37" s="86"/>
      <c r="E37" s="86"/>
      <c r="F37" s="86"/>
      <c r="G37" s="86"/>
      <c r="H37" s="86"/>
      <c r="I37" s="86"/>
      <c r="J37" s="86"/>
      <c r="K37" s="87"/>
    </row>
    <row r="38" spans="1:12" x14ac:dyDescent="0.25">
      <c r="A38" s="85"/>
      <c r="B38" s="86"/>
      <c r="C38" s="86"/>
      <c r="D38" s="86"/>
      <c r="E38" s="86"/>
      <c r="F38" s="86"/>
      <c r="G38" s="86"/>
      <c r="H38" s="86"/>
      <c r="I38" s="86"/>
      <c r="J38" s="86"/>
      <c r="K38" s="87"/>
    </row>
    <row r="39" spans="1:12" x14ac:dyDescent="0.25">
      <c r="A39" s="85"/>
      <c r="B39" s="86"/>
      <c r="C39" s="86"/>
      <c r="D39" s="86"/>
      <c r="E39" s="86"/>
      <c r="F39" s="86"/>
      <c r="G39" s="86"/>
      <c r="H39" s="86"/>
      <c r="I39" s="86"/>
      <c r="J39" s="86"/>
      <c r="K39" s="87"/>
    </row>
    <row r="40" spans="1:12" x14ac:dyDescent="0.25">
      <c r="A40" s="85"/>
      <c r="B40" s="86"/>
      <c r="C40" s="86"/>
      <c r="D40" s="86"/>
      <c r="E40" s="86"/>
      <c r="F40" s="86"/>
      <c r="G40" s="86"/>
      <c r="H40" s="86"/>
      <c r="I40" s="86"/>
      <c r="J40" s="86"/>
      <c r="K40" s="87"/>
    </row>
    <row r="41" spans="1:12" x14ac:dyDescent="0.25">
      <c r="A41" s="88"/>
      <c r="B41" s="89"/>
      <c r="C41" s="89"/>
      <c r="D41" s="89"/>
      <c r="E41" s="89"/>
      <c r="F41" s="89"/>
      <c r="G41" s="89"/>
      <c r="H41" s="89"/>
      <c r="I41" s="89"/>
      <c r="J41" s="89"/>
      <c r="K41" s="90"/>
    </row>
    <row r="42" spans="1:12" x14ac:dyDescent="0.25">
      <c r="A42" s="72"/>
      <c r="B42" s="72"/>
      <c r="C42" s="72"/>
      <c r="D42" s="72"/>
      <c r="E42" s="72"/>
      <c r="F42" s="72"/>
      <c r="G42" s="72"/>
      <c r="H42" s="72"/>
      <c r="I42" s="72"/>
      <c r="J42" s="72"/>
      <c r="K42" s="72"/>
    </row>
    <row r="43" spans="1:12" x14ac:dyDescent="0.25">
      <c r="A43" s="72"/>
      <c r="B43" s="72"/>
      <c r="C43" s="72"/>
      <c r="D43" s="72"/>
      <c r="E43" s="72"/>
      <c r="F43" s="72"/>
      <c r="G43" s="72"/>
      <c r="H43" s="72"/>
      <c r="I43" s="72"/>
      <c r="J43" s="72"/>
      <c r="K43" s="72"/>
    </row>
    <row r="44" spans="1:12" x14ac:dyDescent="0.25">
      <c r="A44" s="72" t="s">
        <v>190</v>
      </c>
      <c r="B44" s="72"/>
      <c r="C44" s="72"/>
      <c r="D44" s="72"/>
      <c r="E44" s="72"/>
      <c r="F44" s="72"/>
      <c r="G44" s="72"/>
      <c r="H44" s="72"/>
      <c r="I44" s="72"/>
      <c r="J44" s="72"/>
      <c r="K44" s="72"/>
    </row>
    <row r="45" spans="1:12" x14ac:dyDescent="0.25">
      <c r="A45" s="72"/>
      <c r="B45" s="72"/>
      <c r="C45" s="72"/>
      <c r="D45" s="72"/>
      <c r="E45" s="72"/>
      <c r="F45" s="72"/>
      <c r="G45" s="72"/>
      <c r="H45" s="72"/>
      <c r="I45" s="72"/>
      <c r="J45" s="72"/>
      <c r="K45" s="72"/>
    </row>
    <row r="46" spans="1:12" x14ac:dyDescent="0.25">
      <c r="A46" s="72" t="s">
        <v>191</v>
      </c>
      <c r="B46" s="72"/>
      <c r="C46" s="72"/>
      <c r="D46" s="72"/>
      <c r="E46" s="72"/>
      <c r="F46" s="214"/>
      <c r="G46" s="215"/>
      <c r="H46" s="215"/>
      <c r="I46" s="215"/>
      <c r="J46" s="215"/>
      <c r="K46" s="216"/>
      <c r="L46" s="15">
        <v>95</v>
      </c>
    </row>
    <row r="47" spans="1:12" x14ac:dyDescent="0.25">
      <c r="A47" s="72"/>
      <c r="B47" s="72"/>
      <c r="C47" s="72"/>
      <c r="D47" s="72"/>
      <c r="E47" s="72"/>
      <c r="F47" s="220"/>
      <c r="G47" s="221"/>
      <c r="H47" s="221"/>
      <c r="I47" s="221"/>
      <c r="J47" s="221"/>
      <c r="K47" s="222"/>
    </row>
    <row r="48" spans="1:12" x14ac:dyDescent="0.25">
      <c r="A48" s="72"/>
      <c r="B48" s="72"/>
      <c r="C48" s="72"/>
      <c r="D48" s="72"/>
      <c r="E48" s="72"/>
      <c r="F48" s="72"/>
      <c r="G48" s="72"/>
      <c r="H48" s="72"/>
      <c r="I48" s="72"/>
      <c r="J48" s="72"/>
      <c r="K48" s="72"/>
    </row>
    <row r="49" spans="1:12" x14ac:dyDescent="0.25">
      <c r="A49" s="72" t="s">
        <v>192</v>
      </c>
      <c r="B49" s="72"/>
      <c r="C49" s="72"/>
      <c r="D49" s="72"/>
      <c r="E49" s="72"/>
      <c r="F49" s="214"/>
      <c r="G49" s="215"/>
      <c r="H49" s="215"/>
      <c r="I49" s="215"/>
      <c r="J49" s="215"/>
      <c r="K49" s="216"/>
      <c r="L49" s="15">
        <v>96</v>
      </c>
    </row>
    <row r="50" spans="1:12" x14ac:dyDescent="0.25">
      <c r="A50" s="72"/>
      <c r="B50" s="72"/>
      <c r="C50" s="72"/>
      <c r="D50" s="72"/>
      <c r="E50" s="72"/>
      <c r="F50" s="217"/>
      <c r="G50" s="218"/>
      <c r="H50" s="218"/>
      <c r="I50" s="218"/>
      <c r="J50" s="218"/>
      <c r="K50" s="219"/>
    </row>
    <row r="51" spans="1:12" x14ac:dyDescent="0.25">
      <c r="A51" s="72"/>
      <c r="B51" s="72"/>
      <c r="C51" s="72"/>
      <c r="D51" s="72"/>
      <c r="E51" s="72"/>
      <c r="F51" s="217"/>
      <c r="G51" s="218"/>
      <c r="H51" s="218"/>
      <c r="I51" s="218"/>
      <c r="J51" s="218"/>
      <c r="K51" s="219"/>
    </row>
    <row r="52" spans="1:12" x14ac:dyDescent="0.25">
      <c r="A52" s="72"/>
      <c r="B52" s="72"/>
      <c r="C52" s="72"/>
      <c r="D52" s="72"/>
      <c r="E52" s="72"/>
      <c r="F52" s="220"/>
      <c r="G52" s="221"/>
      <c r="H52" s="221"/>
      <c r="I52" s="221"/>
      <c r="J52" s="221"/>
      <c r="K52" s="222"/>
    </row>
    <row r="53" spans="1:12" x14ac:dyDescent="0.25">
      <c r="A53" s="72"/>
      <c r="B53" s="72"/>
      <c r="C53" s="72"/>
      <c r="D53" s="72"/>
      <c r="E53" s="72"/>
      <c r="F53" s="72"/>
      <c r="G53" s="72"/>
      <c r="H53" s="72"/>
      <c r="I53" s="72"/>
      <c r="J53" s="72"/>
      <c r="K53" s="72"/>
    </row>
    <row r="54" spans="1:12" x14ac:dyDescent="0.25">
      <c r="A54" s="72" t="s">
        <v>193</v>
      </c>
      <c r="B54" s="72"/>
      <c r="C54" s="72"/>
      <c r="D54" s="72"/>
      <c r="E54" s="72"/>
      <c r="F54" s="214"/>
      <c r="G54" s="215"/>
      <c r="H54" s="215"/>
      <c r="I54" s="215"/>
      <c r="J54" s="215"/>
      <c r="K54" s="216"/>
      <c r="L54" s="15">
        <v>97</v>
      </c>
    </row>
    <row r="55" spans="1:12" x14ac:dyDescent="0.25">
      <c r="A55" s="72"/>
      <c r="B55" s="72"/>
      <c r="C55" s="72"/>
      <c r="D55" s="72"/>
      <c r="E55" s="72"/>
      <c r="F55" s="220"/>
      <c r="G55" s="221"/>
      <c r="H55" s="221"/>
      <c r="I55" s="221"/>
      <c r="J55" s="221"/>
      <c r="K55" s="222"/>
    </row>
    <row r="56" spans="1:12" x14ac:dyDescent="0.25">
      <c r="A56" s="72"/>
      <c r="B56" s="72"/>
      <c r="C56" s="72"/>
      <c r="D56" s="72"/>
      <c r="E56" s="72"/>
      <c r="F56" s="72"/>
      <c r="G56" s="72"/>
      <c r="H56" s="72"/>
      <c r="I56" s="72"/>
      <c r="J56" s="72"/>
      <c r="K56" s="72"/>
    </row>
    <row r="57" spans="1:12" x14ac:dyDescent="0.25">
      <c r="A57" s="72" t="s">
        <v>194</v>
      </c>
      <c r="B57" s="72"/>
      <c r="C57" s="72"/>
      <c r="D57" s="72"/>
      <c r="E57" s="72"/>
      <c r="F57" s="214"/>
      <c r="G57" s="215"/>
      <c r="H57" s="215"/>
      <c r="I57" s="215"/>
      <c r="J57" s="215"/>
      <c r="K57" s="216"/>
      <c r="L57" s="15">
        <v>98</v>
      </c>
    </row>
    <row r="58" spans="1:12" x14ac:dyDescent="0.25">
      <c r="A58" s="72"/>
      <c r="B58" s="72"/>
      <c r="C58" s="72"/>
      <c r="D58" s="72"/>
      <c r="E58" s="72"/>
      <c r="F58" s="220"/>
      <c r="G58" s="221"/>
      <c r="H58" s="221"/>
      <c r="I58" s="221"/>
      <c r="J58" s="221"/>
      <c r="K58" s="222"/>
    </row>
    <row r="59" spans="1:12" x14ac:dyDescent="0.25">
      <c r="A59" s="72"/>
      <c r="B59" s="72"/>
      <c r="C59" s="72"/>
      <c r="D59" s="72"/>
      <c r="E59" s="72"/>
      <c r="F59" s="72"/>
      <c r="G59" s="72"/>
      <c r="H59" s="72"/>
      <c r="I59" s="72"/>
      <c r="J59" s="72"/>
      <c r="K59" s="72"/>
    </row>
  </sheetData>
  <sheetProtection formatCells="0"/>
  <mergeCells count="4">
    <mergeCell ref="F49:K52"/>
    <mergeCell ref="F54:K55"/>
    <mergeCell ref="F57:K58"/>
    <mergeCell ref="F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E1CE67-6B41-45AD-819A-823D5A8F35BE}">
          <x14:formula1>
            <xm:f>'Page 12'!$I$1:$I$2</xm:f>
          </x14:formula1>
          <xm:sqref>J17:J18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B168C8FC1E446A072F4FCFF5E5AE7" ma:contentTypeVersion="22" ma:contentTypeDescription="Create a new document." ma:contentTypeScope="" ma:versionID="8cd208b16e086e682d61698e5fbecf93">
  <xsd:schema xmlns:xsd="http://www.w3.org/2001/XMLSchema" xmlns:xs="http://www.w3.org/2001/XMLSchema" xmlns:p="http://schemas.microsoft.com/office/2006/metadata/properties" xmlns:ns2="336c83d0-3324-438d-b8ab-c7bcd177fabe" xmlns:ns3="6c6b29d4-645a-4988-be9e-3031cf58d7c5" targetNamespace="http://schemas.microsoft.com/office/2006/metadata/properties" ma:root="true" ma:fieldsID="98456c0e335dfe92b7e8278c185547ba" ns2:_="" ns3:_="">
    <xsd:import namespace="336c83d0-3324-438d-b8ab-c7bcd177fabe"/>
    <xsd:import namespace="6c6b29d4-645a-4988-be9e-3031cf58d7c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c83d0-3324-438d-b8ab-c7bcd177fa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17e6db3-bc68-46bc-a0a6-8889125036a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6b29d4-645a-4988-be9e-3031cf58d7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b1fe452-23f3-4297-aeeb-bad83c60c6c5}" ma:internalName="TaxCatchAll" ma:showField="CatchAllData" ma:web="6c6b29d4-645a-4988-be9e-3031cf58d7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c6b29d4-645a-4988-be9e-3031cf58d7c5" xsi:nil="true"/>
    <lcf76f155ced4ddcb4097134ff3c332f xmlns="336c83d0-3324-438d-b8ab-c7bcd177fa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34E735-854F-494F-9823-537FFD045446}">
  <ds:schemaRefs>
    <ds:schemaRef ds:uri="http://schemas.microsoft.com/sharepoint/v3/contenttype/forms"/>
  </ds:schemaRefs>
</ds:datastoreItem>
</file>

<file path=customXml/itemProps2.xml><?xml version="1.0" encoding="utf-8"?>
<ds:datastoreItem xmlns:ds="http://schemas.openxmlformats.org/officeDocument/2006/customXml" ds:itemID="{243FAD05-E453-401C-9738-D86E95AD7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c83d0-3324-438d-b8ab-c7bcd177fabe"/>
    <ds:schemaRef ds:uri="6c6b29d4-645a-4988-be9e-3031cf58d7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DE15FD-66A1-4BE4-8EE0-3EA00D435A66}">
  <ds:schemaRefs>
    <ds:schemaRef ds:uri="http://schemas.microsoft.com/office/2006/metadata/properties"/>
    <ds:schemaRef ds:uri="http://schemas.microsoft.com/office/infopath/2007/PartnerControls"/>
    <ds:schemaRef ds:uri="6c6b29d4-645a-4988-be9e-3031cf58d7c5"/>
    <ds:schemaRef ds:uri="336c83d0-3324-438d-b8ab-c7bcd177fa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Page 1</vt:lpstr>
      <vt:lpstr>Page 2</vt:lpstr>
      <vt:lpstr>Page 3</vt:lpstr>
      <vt:lpstr>Page 4</vt:lpstr>
      <vt:lpstr>Page 5</vt:lpstr>
      <vt:lpstr>Page 6</vt:lpstr>
      <vt:lpstr>Page 7</vt:lpstr>
      <vt:lpstr>Page 8</vt:lpstr>
      <vt:lpstr>Page 9</vt:lpstr>
      <vt:lpstr>Page 10</vt:lpstr>
      <vt:lpstr>Page 11</vt:lpstr>
      <vt:lpstr>Page 12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Sarah Gardner</cp:lastModifiedBy>
  <cp:lastPrinted>2023-04-04T08:29:57Z</cp:lastPrinted>
  <dcterms:created xsi:type="dcterms:W3CDTF">2016-09-19T08:51:39Z</dcterms:created>
  <dcterms:modified xsi:type="dcterms:W3CDTF">2024-01-24T08:09:44Z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0x0101005A5B168C8FC1E446A072F4FCFF5E5AE7</vt:lpwstr>
  </property>
  <property fmtid="{D5CDD505-2E9C-101B-9397-08002B2CF9AE}" pid="3" name="Order">
    <vt:r8>51747600</vt:r8>
  </property>
</Properties>
</file>