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BIDM/Shared Documents/General/8. DMR Document Management Review Files/Requests and Reviews/2026 Requests and reviews/January to March 2026/260113/Format/"/>
    </mc:Choice>
  </mc:AlternateContent>
  <xr:revisionPtr revIDLastSave="22" documentId="13_ncr:1_{F7EA9E3A-A5E6-4C45-AF71-96E4BFD32D60}" xr6:coauthVersionLast="47" xr6:coauthVersionMax="47" xr10:uidLastSave="{15FE96E9-9AC2-435F-8FFA-04E98566B3B0}"/>
  <bookViews>
    <workbookView xWindow="17220" yWindow="0" windowWidth="21285" windowHeight="20985" firstSheet="1" activeTab="9" xr2:uid="{00000000-000D-0000-FFFF-FFFF00000000}"/>
  </bookViews>
  <sheets>
    <sheet name="Page 1" sheetId="1" r:id="rId1"/>
    <sheet name=" Page 2" sheetId="2" r:id="rId2"/>
    <sheet name="Page 3" sheetId="3" r:id="rId3"/>
    <sheet name="Page 4" sheetId="4" r:id="rId4"/>
    <sheet name="Page 5" sheetId="10" r:id="rId5"/>
    <sheet name="Page 6" sheetId="5" r:id="rId6"/>
    <sheet name="Page 7" sheetId="6" r:id="rId7"/>
    <sheet name="Page 8" sheetId="8" r:id="rId8"/>
    <sheet name="Page 9" sheetId="11" r:id="rId9"/>
    <sheet name="Data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4" i="4" l="1"/>
  <c r="K29" i="4"/>
  <c r="A15" i="4"/>
  <c r="A14" i="4"/>
  <c r="A13" i="4"/>
  <c r="D36" i="11"/>
  <c r="L44" i="4"/>
  <c r="L41" i="4"/>
  <c r="L38" i="4"/>
  <c r="L35" i="4"/>
  <c r="L32" i="4"/>
  <c r="L29" i="4"/>
  <c r="K30" i="10" l="1"/>
  <c r="H16" i="2" l="1"/>
  <c r="H20" i="2" s="1"/>
  <c r="K47" i="11" l="1"/>
  <c r="K44" i="11"/>
  <c r="K39" i="11"/>
  <c r="K36" i="11"/>
  <c r="K33" i="11"/>
  <c r="I44" i="11"/>
  <c r="I39" i="11"/>
  <c r="I36" i="11"/>
  <c r="I33" i="11"/>
  <c r="G44" i="11"/>
  <c r="G39" i="11"/>
  <c r="G36" i="11"/>
  <c r="G33" i="11"/>
  <c r="E44" i="11"/>
  <c r="E42" i="11"/>
  <c r="E41" i="11"/>
  <c r="E40" i="11"/>
  <c r="E39" i="11"/>
  <c r="E36" i="11"/>
  <c r="E33" i="11"/>
  <c r="D42" i="11" l="1"/>
  <c r="D41" i="11"/>
  <c r="D40" i="11"/>
  <c r="D39" i="11"/>
  <c r="H44" i="11" l="1"/>
  <c r="H39" i="11"/>
  <c r="H36" i="11"/>
  <c r="H33" i="11"/>
  <c r="K30" i="6"/>
  <c r="H43" i="6" l="1"/>
  <c r="H34" i="6"/>
  <c r="H21" i="6"/>
  <c r="D44" i="11"/>
  <c r="J11" i="11"/>
  <c r="E11" i="11"/>
  <c r="D9" i="11"/>
  <c r="D7" i="11"/>
  <c r="E13" i="11"/>
  <c r="K32" i="4"/>
  <c r="K35" i="4"/>
  <c r="K38" i="4"/>
  <c r="K41" i="4"/>
  <c r="K43" i="6" l="1"/>
  <c r="H40" i="6"/>
  <c r="H46" i="6" s="1"/>
  <c r="K37" i="6"/>
  <c r="H6" i="6"/>
  <c r="K6" i="6" s="1"/>
  <c r="K15" i="4"/>
  <c r="K14" i="4"/>
  <c r="K13" i="4"/>
  <c r="K7" i="4"/>
  <c r="K6" i="4"/>
  <c r="K16" i="2"/>
  <c r="H42" i="2"/>
  <c r="K20" i="2" l="1"/>
  <c r="K42" i="2" s="1"/>
  <c r="H61" i="2"/>
  <c r="K11" i="6"/>
  <c r="K34" i="6" s="1"/>
  <c r="K40" i="6" s="1"/>
  <c r="K46" i="6" s="1"/>
  <c r="J50" i="6" s="1"/>
  <c r="K9" i="4"/>
  <c r="K17" i="4"/>
  <c r="K61" i="2" l="1"/>
  <c r="K6" i="3" s="1"/>
  <c r="K22" i="3" s="1"/>
  <c r="H6" i="3"/>
  <c r="H13" i="3" s="1"/>
  <c r="J45" i="2"/>
  <c r="J29" i="3"/>
  <c r="K21" i="6"/>
  <c r="J26" i="3" l="1"/>
  <c r="J32" i="3" s="1"/>
  <c r="J25" i="6"/>
  <c r="J48" i="2" s="1"/>
  <c r="J51" i="2" s="1"/>
  <c r="J38" i="3" l="1"/>
  <c r="H29" i="4" s="1"/>
  <c r="F14" i="5" l="1"/>
  <c r="F36" i="11" s="1"/>
  <c r="F22" i="5"/>
  <c r="F17" i="5"/>
  <c r="H50" i="4"/>
  <c r="H54" i="4" s="1"/>
  <c r="D11" i="5" s="1"/>
  <c r="F11" i="5" s="1"/>
  <c r="J36" i="11" l="1"/>
  <c r="J14" i="5"/>
  <c r="F44" i="11" l="1"/>
  <c r="J44" i="11" s="1"/>
  <c r="J22" i="5"/>
  <c r="F39" i="11"/>
  <c r="J39" i="11" s="1"/>
  <c r="J17" i="5"/>
  <c r="F33" i="11" l="1"/>
  <c r="J33" i="11" s="1"/>
  <c r="J47" i="11" s="1"/>
  <c r="D33" i="11"/>
  <c r="J11" i="5" l="1"/>
  <c r="J25" i="5" s="1"/>
</calcChain>
</file>

<file path=xl/sharedStrings.xml><?xml version="1.0" encoding="utf-8"?>
<sst xmlns="http://schemas.openxmlformats.org/spreadsheetml/2006/main" count="300" uniqueCount="273">
  <si>
    <t>Provider's full name</t>
  </si>
  <si>
    <t>Box</t>
  </si>
  <si>
    <t>A</t>
  </si>
  <si>
    <t>Company's full name</t>
  </si>
  <si>
    <t>Company's employing authority code</t>
  </si>
  <si>
    <t>Company's registration number</t>
  </si>
  <si>
    <t>C</t>
  </si>
  <si>
    <t>D</t>
  </si>
  <si>
    <t>E</t>
  </si>
  <si>
    <t>F</t>
  </si>
  <si>
    <t>G</t>
  </si>
  <si>
    <t>H</t>
  </si>
  <si>
    <t>I</t>
  </si>
  <si>
    <t>J</t>
  </si>
  <si>
    <t>Tick if earnings cap applies to your added years purchase</t>
  </si>
  <si>
    <t>Tick this box if figures in this certificate are estimated or from provisional accounts</t>
  </si>
  <si>
    <t>K</t>
  </si>
  <si>
    <t>L</t>
  </si>
  <si>
    <t>Calculation of the company's NHS income ratio</t>
  </si>
  <si>
    <t>Accounting year ended</t>
  </si>
  <si>
    <t>1A</t>
  </si>
  <si>
    <t>2A</t>
  </si>
  <si>
    <t>3A</t>
  </si>
  <si>
    <t>4A</t>
  </si>
  <si>
    <t>5A</t>
  </si>
  <si>
    <t>Important Note</t>
  </si>
  <si>
    <t>Calculation of pensionable profits paid as salary</t>
  </si>
  <si>
    <t>6A</t>
  </si>
  <si>
    <t>7A</t>
  </si>
  <si>
    <t>8A</t>
  </si>
  <si>
    <t>Multiply the figure in box 7 by the figure in box 5.</t>
  </si>
  <si>
    <t>12A</t>
  </si>
  <si>
    <t>13A</t>
  </si>
  <si>
    <t>Enter your total net dividend received in respect of each accounting year above.</t>
  </si>
  <si>
    <t>14A</t>
  </si>
  <si>
    <r>
      <t xml:space="preserve">Enter the smaller of boxes 13 and 14.  This is your maximum </t>
    </r>
    <r>
      <rPr>
        <b/>
        <sz val="8"/>
        <color theme="1"/>
        <rFont val="Arial"/>
        <family val="2"/>
      </rPr>
      <t>actual</t>
    </r>
    <r>
      <rPr>
        <sz val="8"/>
        <color theme="1"/>
        <rFont val="Arial"/>
        <family val="2"/>
      </rPr>
      <t xml:space="preserve"> pensionable dividend for each accounting period.</t>
    </r>
  </si>
  <si>
    <t>15A</t>
  </si>
  <si>
    <t>16A</t>
  </si>
  <si>
    <t>17A</t>
  </si>
  <si>
    <t>Add box 18 to 19.  This is your total pensionable dividend.</t>
  </si>
  <si>
    <t>NHS pensionable pay</t>
  </si>
  <si>
    <t>NHS pensionable pay for added years purposes</t>
  </si>
  <si>
    <t>Employment</t>
  </si>
  <si>
    <t>Employment box 7A above</t>
  </si>
  <si>
    <t>Total employment to cross reference to box 1 of the tax return employment pages</t>
  </si>
  <si>
    <t>Dividends</t>
  </si>
  <si>
    <t>Total dividends to cross reference to box 3 of the tax return</t>
  </si>
  <si>
    <t>Pensionable pay from box 21</t>
  </si>
  <si>
    <r>
      <rPr>
        <b/>
        <sz val="8"/>
        <color theme="1"/>
        <rFont val="Arial"/>
        <family val="2"/>
      </rPr>
      <t>Add:</t>
    </r>
    <r>
      <rPr>
        <sz val="8"/>
        <color theme="1"/>
        <rFont val="Arial"/>
        <family val="2"/>
      </rPr>
      <t xml:space="preserve"> Locum income pensioned separately</t>
    </r>
  </si>
  <si>
    <r>
      <rPr>
        <b/>
        <sz val="8"/>
        <color theme="1"/>
        <rFont val="Arial"/>
        <family val="2"/>
      </rPr>
      <t>Add:</t>
    </r>
    <r>
      <rPr>
        <sz val="8"/>
        <color theme="1"/>
        <rFont val="Arial"/>
        <family val="2"/>
      </rPr>
      <t xml:space="preserve"> Type 2 practitioner pensionable pay already pensioned at source.</t>
    </r>
  </si>
  <si>
    <t>Contributions already</t>
  </si>
  <si>
    <t>Relevant %</t>
  </si>
  <si>
    <t>Contributions due</t>
  </si>
  <si>
    <t>paid</t>
  </si>
  <si>
    <t xml:space="preserve">Employee pension  </t>
  </si>
  <si>
    <t>Added years pension</t>
  </si>
  <si>
    <t xml:space="preserve">Employer pension                                              </t>
  </si>
  <si>
    <t>contributions</t>
  </si>
  <si>
    <t>Total amount of contributions (over)/under paid for the year</t>
  </si>
  <si>
    <t>Actual from final accounts</t>
  </si>
  <si>
    <t>Calculation of maximum potential pensionable dividend</t>
  </si>
  <si>
    <t>Provider's name</t>
  </si>
  <si>
    <t>NI number or pension scheme ref no</t>
  </si>
  <si>
    <t>Pensionable profit</t>
  </si>
  <si>
    <t>Pensionable profit for added years</t>
  </si>
  <si>
    <t>Date</t>
  </si>
  <si>
    <t>Total contributions</t>
  </si>
  <si>
    <t>Money Purchase AVC%</t>
  </si>
  <si>
    <t>Money Purchase amount</t>
  </si>
  <si>
    <t>Additional pension amount</t>
  </si>
  <si>
    <t>Additional Information</t>
  </si>
  <si>
    <t>Tiers</t>
  </si>
  <si>
    <t>Ee rates</t>
  </si>
  <si>
    <t>Er rate</t>
  </si>
  <si>
    <t>P</t>
  </si>
  <si>
    <t>N</t>
  </si>
  <si>
    <t>M</t>
  </si>
  <si>
    <t>O</t>
  </si>
  <si>
    <t>Calculation of pensionable profits paid as dividends</t>
  </si>
  <si>
    <t>income at box 21 relates.</t>
  </si>
  <si>
    <t>NHS Pension Scheme year end, to which the pensionable</t>
  </si>
  <si>
    <t>84A</t>
  </si>
  <si>
    <t>85A</t>
  </si>
  <si>
    <t>ERRBO amount</t>
  </si>
  <si>
    <t>Employment box 7 above</t>
  </si>
  <si>
    <t>82A</t>
  </si>
  <si>
    <t>83A</t>
  </si>
  <si>
    <t>Use this page to provide any additional information and calculations</t>
  </si>
  <si>
    <t>If you have an agent who completes your certificate you may provide their details below to enable communication:</t>
  </si>
  <si>
    <t>Agent name</t>
  </si>
  <si>
    <t>Address</t>
  </si>
  <si>
    <t>Office telephone number</t>
  </si>
  <si>
    <t>PCSE/LHB Agreement</t>
  </si>
  <si>
    <t>PCSE/LHB authorised signature</t>
  </si>
  <si>
    <r>
      <rPr>
        <b/>
        <sz val="8"/>
        <rFont val="Arial"/>
        <family val="2"/>
      </rPr>
      <t>Add:</t>
    </r>
    <r>
      <rPr>
        <sz val="8"/>
        <rFont val="Arial"/>
        <family val="2"/>
      </rPr>
      <t xml:space="preserve"> Locum income pensioned separately </t>
    </r>
  </si>
  <si>
    <r>
      <rPr>
        <b/>
        <sz val="8"/>
        <rFont val="Arial"/>
        <family val="2"/>
      </rPr>
      <t>Add:</t>
    </r>
    <r>
      <rPr>
        <sz val="8"/>
        <rFont val="Arial"/>
        <family val="2"/>
      </rPr>
      <t xml:space="preserve"> GP Solo income for the year</t>
    </r>
  </si>
  <si>
    <t>Total income for tier rate purposes</t>
  </si>
  <si>
    <t>60A</t>
  </si>
  <si>
    <t>60B</t>
  </si>
  <si>
    <t>60C</t>
  </si>
  <si>
    <t>60D</t>
  </si>
  <si>
    <t>75A</t>
  </si>
  <si>
    <t>76A</t>
  </si>
  <si>
    <t>77A</t>
  </si>
  <si>
    <t>78A</t>
  </si>
  <si>
    <t>80A</t>
  </si>
  <si>
    <t>81A</t>
  </si>
  <si>
    <t>Multiply the figure in box 77 by the figure in box 76.</t>
  </si>
  <si>
    <t>National Insurance number</t>
  </si>
  <si>
    <t>GMC registration number</t>
  </si>
  <si>
    <t>B1</t>
  </si>
  <si>
    <t>B2</t>
  </si>
  <si>
    <t>B3</t>
  </si>
  <si>
    <t xml:space="preserve">To be completed by all GP (and non-GP) providers who are shareholders in a limited company that holds a GMS, </t>
  </si>
  <si>
    <t>necessary adjustments, complete page 7 and enter the adjustments at boxes 10 and 19.</t>
  </si>
  <si>
    <t>particular ratio of NHS income needs to be calculated.</t>
  </si>
  <si>
    <t xml:space="preserve">Contributions due </t>
  </si>
  <si>
    <t>less contributions paid</t>
  </si>
  <si>
    <t>less contributions</t>
  </si>
  <si>
    <t xml:space="preserve"> paid</t>
  </si>
  <si>
    <t xml:space="preserve">Enter the estimated and actual NHS income ratio (box 5A, </t>
  </si>
  <si>
    <t>Enter your estimated and actual theoretical share of the</t>
  </si>
  <si>
    <t>and 12 of this certificate respectively).</t>
  </si>
  <si>
    <t>ratio of NHS income needs to be calculated and an adjustment needs to be made to the pensionable pay.</t>
  </si>
  <si>
    <t xml:space="preserve">Multiply the figure in box 80 by the figure in box 76.  This is </t>
  </si>
  <si>
    <t>your maximum potential pensionable dividend.</t>
  </si>
  <si>
    <t>Enter your total net dividend received in respect of the</t>
  </si>
  <si>
    <t>above accounting year.</t>
  </si>
  <si>
    <t xml:space="preserve">Of the figure in box 82, enter the amount of dividend paid </t>
  </si>
  <si>
    <t xml:space="preserve">Enter the lower of box of 83 and 84.  This is your NHS </t>
  </si>
  <si>
    <t xml:space="preserve">Enter the smaller of boxes 81 and 82.  This is your maximum </t>
  </si>
  <si>
    <t>actual pensionable dividend.</t>
  </si>
  <si>
    <t>Where agent details have been included on page 8, I hereby give my consent for PCSE to contact my agent regarding the information</t>
  </si>
  <si>
    <t>provided in this certificate</t>
  </si>
  <si>
    <t>address.  Submissions from other sources must be accompanied by the signed page.</t>
  </si>
  <si>
    <t xml:space="preserve">I have checked the figures shown in boxes 21, 22 and 24 of this certificate and I am satisfied that they appear </t>
  </si>
  <si>
    <t xml:space="preserve">consistent with the relevant NHS work and income that this PCSE/LHB is aware of and confirm that they have </t>
  </si>
  <si>
    <t xml:space="preserve">been used to confirm, record and pay over to NHS Pensions the appropriate NHS Pension Scheme contributions </t>
  </si>
  <si>
    <t>for the year to which this certificate relates.</t>
  </si>
  <si>
    <t>Declaration of NHS pensionable profits in respect of GMS, PMS, SPMS or APMS income from a limited company for</t>
  </si>
  <si>
    <t>If you give false information you may be liable to investigation and prosecution.</t>
  </si>
  <si>
    <t xml:space="preserve">"I confirm that information provided on this Certificate is correct, is consistent with my HMRC tax return and the </t>
  </si>
  <si>
    <t>income, and that I shall pay all contributions due."</t>
  </si>
  <si>
    <t>GP (or non-GP</t>
  </si>
  <si>
    <t>State your theoretical share of the company's total NHS and</t>
  </si>
  <si>
    <t>shareholders' income that has been pensioned separately.</t>
  </si>
  <si>
    <t xml:space="preserve">non-NHS income (not adjusted for tax purposes) excluding </t>
  </si>
  <si>
    <t xml:space="preserve"> to non-NHS income.</t>
  </si>
  <si>
    <t>company's NHS income.</t>
  </si>
  <si>
    <t>an estimated percentage at box 5A.  You should use your knowledge of your own affairs to determine this percentage, but it is</t>
  </si>
  <si>
    <t xml:space="preserve">acceptable to rely on the figure from box 5.  Where the figure is estimated, tick box L above and, if not using the figure from box 5, </t>
  </si>
  <si>
    <t>explain at box 87 how you have arrived at the figure in box 5A.</t>
  </si>
  <si>
    <t xml:space="preserve">For each company year end, enter the element of salary </t>
  </si>
  <si>
    <t>Enter your theoretical share of the profit after tax, but before</t>
  </si>
  <si>
    <t>dividends paid, in respect of each accounting year end to which</t>
  </si>
  <si>
    <t>in the guidance notes.</t>
  </si>
  <si>
    <t>Multiply the figure in box 12 by the figure in box 5.  This is</t>
  </si>
  <si>
    <t>accounting year end.</t>
  </si>
  <si>
    <t>your maximum potential pensionable dividend for the respective</t>
  </si>
  <si>
    <t xml:space="preserve"> exceed box 14 and should match box 16A of the previous cert)</t>
  </si>
  <si>
    <t>Add the figures in boxes 11 and 20 together and enter the total in box 21.  This is your</t>
  </si>
  <si>
    <t>this page blank and proceed to page 5.  Please consult the guidance notes for further information on annualised earnings.</t>
  </si>
  <si>
    <r>
      <rPr>
        <b/>
        <sz val="8"/>
        <color theme="1"/>
        <rFont val="Arial"/>
        <family val="2"/>
      </rPr>
      <t>Add:</t>
    </r>
    <r>
      <rPr>
        <sz val="8"/>
        <color theme="1"/>
        <rFont val="Arial"/>
        <family val="2"/>
      </rPr>
      <t xml:space="preserve"> The pensionable amount of other salaried income treated as</t>
    </r>
  </si>
  <si>
    <t>This is your gross practitioner pay for the determination of</t>
  </si>
  <si>
    <t>the tier rate.</t>
  </si>
  <si>
    <r>
      <rPr>
        <b/>
        <sz val="8"/>
        <color theme="1"/>
        <rFont val="Arial"/>
        <family val="2"/>
      </rPr>
      <t>Add:</t>
    </r>
    <r>
      <rPr>
        <sz val="8"/>
        <color theme="1"/>
        <rFont val="Arial"/>
        <family val="2"/>
      </rPr>
      <t xml:space="preserve"> Pensionable practitioner income from the Type 1</t>
    </r>
  </si>
  <si>
    <t xml:space="preserve"> Certificate of pensionable profit</t>
  </si>
  <si>
    <r>
      <rPr>
        <b/>
        <sz val="8"/>
        <color theme="1"/>
        <rFont val="Arial"/>
        <family val="2"/>
      </rPr>
      <t>Add:</t>
    </r>
    <r>
      <rPr>
        <sz val="8"/>
        <color theme="1"/>
        <rFont val="Arial"/>
        <family val="2"/>
      </rPr>
      <t xml:space="preserve"> Any other pensionable practitioner pay not included </t>
    </r>
  </si>
  <si>
    <t>above; eg other Type 1 or company certificate</t>
  </si>
  <si>
    <r>
      <rPr>
        <b/>
        <sz val="8"/>
        <color theme="1"/>
        <rFont val="Arial"/>
        <family val="2"/>
      </rPr>
      <t>Add:</t>
    </r>
    <r>
      <rPr>
        <sz val="8"/>
        <color theme="1"/>
        <rFont val="Arial"/>
        <family val="2"/>
      </rPr>
      <t xml:space="preserve"> Type 2 practitioner pensionable pay already pensioned</t>
    </r>
  </si>
  <si>
    <t>at source, including bed fund posts</t>
  </si>
  <si>
    <t>PMS, APMS or SPMS contract and is a Scheme employing authority</t>
  </si>
  <si>
    <t>has been pensioned separately, contact the relevant employing authority to arrange any adjustment separately</t>
  </si>
  <si>
    <t>to be reduced.  Where this is the case, please enter the lower amount here and explain in</t>
  </si>
  <si>
    <t>box 87 where the balance has been allocated.</t>
  </si>
  <si>
    <t>Type of contract; such as GMS, PMS, APMS, SPMS</t>
  </si>
  <si>
    <t>Host (that is, commissioning) PCSE/LHB</t>
  </si>
  <si>
    <t>Tier rates for employee contributions - no annualisation</t>
  </si>
  <si>
    <t>practitioner pay (for example, hospital bed fund posts).</t>
  </si>
  <si>
    <r>
      <rPr>
        <b/>
        <sz val="8"/>
        <color theme="1"/>
        <rFont val="Arial"/>
        <family val="2"/>
      </rPr>
      <t>Add:</t>
    </r>
    <r>
      <rPr>
        <sz val="8"/>
        <color theme="1"/>
        <rFont val="Arial"/>
        <family val="2"/>
      </rPr>
      <t xml:space="preserve"> Any other pensionable practitioner pay not included above; </t>
    </r>
  </si>
  <si>
    <t>for example, other type 1 practitioner certificate.</t>
  </si>
  <si>
    <t>Tier rate for 2015 scheme income (refer to the calculator available on the website)</t>
  </si>
  <si>
    <t>Tier rates for employee contributions - with annualisation</t>
  </si>
  <si>
    <t>Email address</t>
  </si>
  <si>
    <t xml:space="preserve">accounts filed to Companies House, my declared NHS pensionable pay does not include non-NHS (that is, private) </t>
  </si>
  <si>
    <t>Not to be completed by a salaried GP employed by a limited company who is not a shareholder.</t>
  </si>
  <si>
    <t>Please refer to the 'Limited company guidance and completion notes' when completing this certificate.</t>
  </si>
  <si>
    <t>You must enter zero or the actual percentage in boxes 58, 59 and 60A, and zero or the actual amount in boxes 60B, 60C and 60D.</t>
  </si>
  <si>
    <t xml:space="preserve">GP provider (or non-GP provider) shareholder of a qualifying limited company </t>
  </si>
  <si>
    <t>State the amount of income included in box 2 above relating</t>
  </si>
  <si>
    <t>Deduct the non-NHS income stated in box 3 from the income</t>
  </si>
  <si>
    <t xml:space="preserve">stated in box 2.  This is your theoretical entitlement to the </t>
  </si>
  <si>
    <r>
      <t xml:space="preserve">NHS income ratio (box 4 </t>
    </r>
    <r>
      <rPr>
        <sz val="8"/>
        <color theme="1"/>
        <rFont val="Calibri"/>
        <family val="2"/>
      </rPr>
      <t>÷</t>
    </r>
    <r>
      <rPr>
        <sz val="8"/>
        <color theme="1"/>
        <rFont val="Arial"/>
        <family val="2"/>
      </rPr>
      <t xml:space="preserve"> box 2 x 100) </t>
    </r>
  </si>
  <si>
    <t>limited company certificate.</t>
  </si>
  <si>
    <r>
      <rPr>
        <b/>
        <sz val="8"/>
        <color theme="1"/>
        <rFont val="Arial"/>
        <family val="2"/>
      </rPr>
      <t>Add:</t>
    </r>
    <r>
      <rPr>
        <sz val="8"/>
        <color theme="1"/>
        <rFont val="Arial"/>
        <family val="2"/>
      </rPr>
      <t xml:space="preserve"> Pensionable GP solo income.</t>
    </r>
  </si>
  <si>
    <r>
      <rPr>
        <b/>
        <sz val="8"/>
        <color theme="1"/>
        <rFont val="Arial"/>
        <family val="2"/>
      </rPr>
      <t>Add:</t>
    </r>
    <r>
      <rPr>
        <sz val="8"/>
        <color theme="1"/>
        <rFont val="Arial"/>
        <family val="2"/>
      </rPr>
      <t xml:space="preserve"> Pensionable practitioner income from the Type 1 practitioner </t>
    </r>
  </si>
  <si>
    <t>Certificate of pensionable profit.</t>
  </si>
  <si>
    <t>Calculation of NHS Pension Scheme contributions for the 2015 scheme</t>
  </si>
  <si>
    <t>2015 Scheme pensionable profits</t>
  </si>
  <si>
    <t xml:space="preserve">To find the correct tiered contribution rate please refer to the Data tab </t>
  </si>
  <si>
    <t>Company NHS Pensions EA code</t>
  </si>
  <si>
    <t>provider's) signature</t>
  </si>
  <si>
    <t>Money purchase AVC%</t>
  </si>
  <si>
    <t>Money purchase amount</t>
  </si>
  <si>
    <t>not all of your pensionable earnings derive from this one company contract.</t>
  </si>
  <si>
    <t xml:space="preserve">Tick this box if this is an amended certificate </t>
  </si>
  <si>
    <t>Tick if you have taken partial retirement during the year</t>
  </si>
  <si>
    <t>tax return (see below).</t>
  </si>
  <si>
    <t>Apply tier rate</t>
  </si>
  <si>
    <t>As a member of the 2015 Pension Scheme at any time during the year your earnings are subject to the annualisation rules, please</t>
  </si>
  <si>
    <t>consult the guidance notes to use the annualisation calculator from our website to calculate the correct tier rate for 2015 membership.</t>
  </si>
  <si>
    <t>There is no box 39</t>
  </si>
  <si>
    <t>There are no boxes 41 to 57</t>
  </si>
  <si>
    <t xml:space="preserve">Also use this box to provide any other information that may assist the processing of this certificate, </t>
  </si>
  <si>
    <t>including notes about retirement, 24 hour retirement, added years capped income.</t>
  </si>
  <si>
    <t xml:space="preserve">If you cannot use the standard or alternative non-NHS expense calculations explain your own method </t>
  </si>
  <si>
    <t>of non-NHS expense calculation here.</t>
  </si>
  <si>
    <t>(please add the date &amp; % taken in box 87 if applicable)</t>
  </si>
  <si>
    <t xml:space="preserve">An electronic spreadsheet version of the Certificate is only acceptable with this page unsigned if submitted via an nhs.net email </t>
  </si>
  <si>
    <t>Certificate of pensionable income for 2024/25</t>
  </si>
  <si>
    <t xml:space="preserve">The main Type 1 2024/25 Certificate and/or Type 2 self-assessment certificate may also need to be completed if </t>
  </si>
  <si>
    <t>NHS Pension Scheme membership number</t>
  </si>
  <si>
    <t>Date during 2024/25 that the pension scheme member became a shareholder</t>
  </si>
  <si>
    <t xml:space="preserve">For each of the company year ends from which salary and dividends were paid in the tax year 2024/25, the </t>
  </si>
  <si>
    <r>
      <t xml:space="preserve">Where a provisional ratio was used at box </t>
    </r>
    <r>
      <rPr>
        <sz val="8"/>
        <rFont val="Arial"/>
        <family val="2"/>
      </rPr>
      <t>5A</t>
    </r>
    <r>
      <rPr>
        <sz val="8"/>
        <color theme="1"/>
        <rFont val="Arial"/>
        <family val="2"/>
      </rPr>
      <t xml:space="preserve"> of the 2023/24 certificate, please consult the guidance regarding </t>
    </r>
  </si>
  <si>
    <t>Where the accounts for the year end falling after 31 March 2025 have not been either prepared or finalised, it will be necessary to use</t>
  </si>
  <si>
    <t xml:space="preserve">received in 2024/25. The sum of boxes 7 and 7A will therefore </t>
  </si>
  <si>
    <t>reflect the entry at box 1 of the employment page of your 2024/25</t>
  </si>
  <si>
    <t>Add box 8 and 8A.  This equals your pensionable salary for 2024/25</t>
  </si>
  <si>
    <t>Enter the adjustment to pensionable salary for 2023/24, from box 79 on page 7.</t>
  </si>
  <si>
    <t>Add box 9 to box 10.  This is your total pensionable salary for 2024/25</t>
  </si>
  <si>
    <t>For the accounting year ending in 2024/25, enter the amount</t>
  </si>
  <si>
    <t>of your dividend that was paid before 6 April 2024 (this cannot</t>
  </si>
  <si>
    <t>For the accounting year ending in 2024/25, subtract box 16</t>
  </si>
  <si>
    <t>from box 15.  This is your NHS pensionable dividend for 2024/25</t>
  </si>
  <si>
    <t>for the accounting year end that falls in 2024/25 (cannot be negative)</t>
  </si>
  <si>
    <t>For the accounting year ending after 2024/25, enter the amount of dividend paid before 6 April 2025</t>
  </si>
  <si>
    <t>(cannot be more than box 14A).  This figure will carry forward to box 16 of the 2025/26</t>
  </si>
  <si>
    <t>Enter the lower of box 15A and 16A.  This is your NHS pensionable dividend for 2024/25 for the</t>
  </si>
  <si>
    <t>accounting year ending after 2024/25</t>
  </si>
  <si>
    <t>Add boxes 17 and 17A.  This is your pensionable dividend for 2024/25</t>
  </si>
  <si>
    <t>Enter the adjustment to pensionable dividend for 2023/24, see box 86 on page 7.</t>
  </si>
  <si>
    <t>total limited company pensionable pay for 2024/25</t>
  </si>
  <si>
    <t>Enter the amount of pensionable pay for added years purposes for 2024/25, capped at</t>
  </si>
  <si>
    <t>2024/25 Tax return check boxes</t>
  </si>
  <si>
    <t>Please choose p  from the drop box O if the annualisation rules do not apply to your 2015 scheme income and your pensionable pay is</t>
  </si>
  <si>
    <t>therefore determined by the aggregate of your 2024/25 income. Should annualisation apply to you in 2024/25, please leave box O and</t>
  </si>
  <si>
    <t>Determination of the tiered employee contribution rate to be applied to all practitioner pay for 2024/25.  Where income</t>
  </si>
  <si>
    <t>Boxes 66 to 69 include the contributions already paid and recorded by the PCSE/LHB for 2024/25 in respect of company income.</t>
  </si>
  <si>
    <t>2023/24 Adjustments</t>
  </si>
  <si>
    <t xml:space="preserve">If estimated figures have been used in the 2023/24 certificate, for profits from accounts ending in the 2024/25 tax year, the correct </t>
  </si>
  <si>
    <t>Estimate from 2023/24</t>
  </si>
  <si>
    <t>from the 2023/24 certificate and box 5 from this certificate)</t>
  </si>
  <si>
    <t>In each box enter the element of salary received in 2024/25</t>
  </si>
  <si>
    <t>(box 7A from the 2023/24 certificate)</t>
  </si>
  <si>
    <t>Subtract box 78 from 78A.  This is the adjustment to your pensionable salary for 2024/25</t>
  </si>
  <si>
    <t xml:space="preserve">profits after tax, but before dividends (box 12A from 2023/24 </t>
  </si>
  <si>
    <t>before 6 April 2024</t>
  </si>
  <si>
    <t xml:space="preserve">pensionable dividend for 2023/24 for the accounting year </t>
  </si>
  <si>
    <t>ending in 2024/25</t>
  </si>
  <si>
    <t>Subtract box 85 from 85A. This is the adjustment to your pensionable dividend for 2024/25</t>
  </si>
  <si>
    <t>2024/25</t>
  </si>
  <si>
    <r>
      <t>You must send the certificate to the PCSE/LHB as soon as possible and</t>
    </r>
    <r>
      <rPr>
        <b/>
        <sz val="9"/>
        <color theme="1"/>
        <rFont val="Arial"/>
        <family val="2"/>
      </rPr>
      <t xml:space="preserve"> no later than</t>
    </r>
    <r>
      <rPr>
        <sz val="9"/>
        <color theme="1"/>
        <rFont val="Arial"/>
        <family val="2"/>
      </rPr>
      <t xml:space="preserve"> 28 February 2026</t>
    </r>
  </si>
  <si>
    <t xml:space="preserve">Email address </t>
  </si>
  <si>
    <t>A1</t>
  </si>
  <si>
    <t xml:space="preserve">This was previously known as SD number </t>
  </si>
  <si>
    <t>Date during 2024/25 that the pension scheme member ceased to be a</t>
  </si>
  <si>
    <t>shareholder opted out or retired from the NHS Pension Scheme.</t>
  </si>
  <si>
    <t xml:space="preserve">and above </t>
  </si>
  <si>
    <r>
      <rPr>
        <sz val="8"/>
        <rFont val="Arial"/>
        <family val="2"/>
      </rPr>
      <t>£223800</t>
    </r>
    <r>
      <rPr>
        <sz val="8"/>
        <color theme="1"/>
        <rFont val="Arial"/>
        <family val="2"/>
      </rPr>
      <t xml:space="preserve"> if capped. If there is income pensioned elsewhere, the amount in box 22 may need</t>
    </r>
  </si>
  <si>
    <t xml:space="preserve">dividends paid in 2024/25 relate, based upon the ratio indicated </t>
  </si>
  <si>
    <t>Boxes 62 to 65 include the amount of pensionable pay in box 32 (or 23) multiplied by the relevant % in box 58 to 61 above.</t>
  </si>
  <si>
    <t>Tier rate for 2015 scheme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</si>
</sst>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_-;\-* #,##0_-;_-* &quot;-&quot;??_-;_-@_-"/>
    <numFmt numFmtId="166" formatCode="0.0%"/>
    <numFmt numFmtId="167" formatCode="#,##0.00\ ;\(#,##0.00\);\-\ "/>
    <numFmt numFmtId="168" formatCode="#,##0\ ;\(#,##0\);\-\ "/>
    <numFmt numFmtId="169" formatCode="#,##0.00;#,##0.00"/>
  </numFmts>
  <fonts count="26" x14ac:knownFonts="1"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u/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10"/>
      <color theme="1"/>
      <name val="Wingdings 2"/>
      <family val="1"/>
      <charset val="2"/>
    </font>
    <font>
      <sz val="10"/>
      <name val="Wingdings 2"/>
      <family val="1"/>
      <charset val="2"/>
    </font>
    <font>
      <sz val="8"/>
      <color theme="1"/>
      <name val="Calibri"/>
      <family val="2"/>
    </font>
    <font>
      <sz val="11.5"/>
      <name val="Times New Roman"/>
      <family val="1"/>
    </font>
    <font>
      <sz val="11.5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rgb="FF000000"/>
      <name val="Arial"/>
      <family val="2"/>
    </font>
    <font>
      <sz val="8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5" fillId="0" borderId="0"/>
    <xf numFmtId="164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0"/>
  </cellStyleXfs>
  <cellXfs count="253">
    <xf numFmtId="0" fontId="0" fillId="0" borderId="0" xfId="0"/>
    <xf numFmtId="167" fontId="16" fillId="0" borderId="0" xfId="5" applyNumberFormat="1" applyFont="1"/>
    <xf numFmtId="10" fontId="8" fillId="0" borderId="1" xfId="4" applyNumberFormat="1" applyFont="1" applyBorder="1" applyAlignment="1" applyProtection="1">
      <alignment horizontal="center"/>
      <protection locked="0"/>
    </xf>
    <xf numFmtId="1" fontId="8" fillId="0" borderId="1" xfId="4" applyNumberFormat="1" applyFont="1" applyBorder="1" applyAlignment="1" applyProtection="1">
      <alignment horizontal="center"/>
      <protection locked="0"/>
    </xf>
    <xf numFmtId="167" fontId="8" fillId="0" borderId="12" xfId="5" applyNumberFormat="1" applyFont="1" applyBorder="1" applyProtection="1">
      <protection locked="0"/>
    </xf>
    <xf numFmtId="167" fontId="8" fillId="0" borderId="0" xfId="5" applyNumberFormat="1" applyFont="1" applyProtection="1">
      <protection locked="0"/>
    </xf>
    <xf numFmtId="167" fontId="8" fillId="0" borderId="10" xfId="5" applyNumberFormat="1" applyFont="1" applyBorder="1" applyProtection="1">
      <protection locked="0"/>
    </xf>
    <xf numFmtId="167" fontId="8" fillId="0" borderId="5" xfId="5" applyNumberFormat="1" applyFont="1" applyBorder="1" applyProtection="1">
      <protection locked="0"/>
    </xf>
    <xf numFmtId="167" fontId="8" fillId="0" borderId="6" xfId="5" applyNumberFormat="1" applyFont="1" applyBorder="1" applyProtection="1">
      <protection locked="0"/>
    </xf>
    <xf numFmtId="167" fontId="8" fillId="0" borderId="7" xfId="5" applyNumberFormat="1" applyFont="1" applyBorder="1" applyProtection="1">
      <protection locked="0"/>
    </xf>
    <xf numFmtId="0" fontId="7" fillId="2" borderId="1" xfId="5" applyFont="1" applyFill="1" applyBorder="1" applyAlignment="1" applyProtection="1">
      <alignment horizontal="right"/>
      <protection locked="0"/>
    </xf>
    <xf numFmtId="4" fontId="3" fillId="0" borderId="1" xfId="6" applyNumberFormat="1" applyFont="1" applyFill="1" applyBorder="1" applyAlignment="1" applyProtection="1">
      <alignment horizontal="right"/>
      <protection locked="0"/>
    </xf>
    <xf numFmtId="10" fontId="8" fillId="2" borderId="1" xfId="4" applyNumberFormat="1" applyFont="1" applyFill="1" applyBorder="1" applyAlignment="1" applyProtection="1">
      <alignment horizontal="center"/>
      <protection locked="0"/>
    </xf>
    <xf numFmtId="1" fontId="8" fillId="2" borderId="1" xfId="4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6" xfId="0" applyFont="1" applyBorder="1" applyProtection="1">
      <protection locked="0"/>
    </xf>
    <xf numFmtId="4" fontId="1" fillId="3" borderId="0" xfId="0" applyNumberFormat="1" applyFont="1" applyFill="1" applyProtection="1">
      <protection locked="0"/>
    </xf>
    <xf numFmtId="4" fontId="1" fillId="3" borderId="6" xfId="0" applyNumberFormat="1" applyFont="1" applyFill="1" applyBorder="1" applyProtection="1">
      <protection locked="0"/>
    </xf>
    <xf numFmtId="0" fontId="1" fillId="3" borderId="0" xfId="0" applyFont="1" applyFill="1" applyProtection="1">
      <protection locked="0"/>
    </xf>
    <xf numFmtId="4" fontId="1" fillId="3" borderId="13" xfId="0" applyNumberFormat="1" applyFont="1" applyFill="1" applyBorder="1" applyProtection="1">
      <protection locked="0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8" fillId="0" borderId="0" xfId="2" applyFont="1"/>
    <xf numFmtId="0" fontId="7" fillId="0" borderId="0" xfId="2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1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1" fillId="3" borderId="0" xfId="0" applyFont="1" applyFill="1"/>
    <xf numFmtId="0" fontId="3" fillId="3" borderId="10" xfId="0" applyFont="1" applyFill="1" applyBorder="1" applyAlignment="1">
      <alignment horizontal="center"/>
    </xf>
    <xf numFmtId="0" fontId="1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8" fillId="0" borderId="0" xfId="4" applyFont="1"/>
    <xf numFmtId="0" fontId="8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164" fontId="7" fillId="0" borderId="0" xfId="4" applyNumberFormat="1" applyFont="1" applyAlignment="1">
      <alignment horizontal="right"/>
    </xf>
    <xf numFmtId="0" fontId="8" fillId="0" borderId="0" xfId="4" applyFont="1" applyAlignment="1">
      <alignment horizontal="right"/>
    </xf>
    <xf numFmtId="164" fontId="8" fillId="0" borderId="0" xfId="3" applyFont="1" applyFill="1" applyBorder="1" applyAlignment="1" applyProtection="1"/>
    <xf numFmtId="164" fontId="8" fillId="0" borderId="0" xfId="3" applyFont="1" applyFill="1" applyBorder="1" applyAlignment="1" applyProtection="1">
      <alignment horizontal="right"/>
    </xf>
    <xf numFmtId="0" fontId="8" fillId="0" borderId="0" xfId="4" applyFont="1" applyAlignment="1">
      <alignment horizontal="right" vertical="center"/>
    </xf>
    <xf numFmtId="164" fontId="8" fillId="0" borderId="0" xfId="4" applyNumberFormat="1" applyFont="1" applyAlignment="1">
      <alignment horizontal="right"/>
    </xf>
    <xf numFmtId="164" fontId="8" fillId="0" borderId="0" xfId="3" applyFont="1" applyFill="1" applyBorder="1" applyProtection="1"/>
    <xf numFmtId="164" fontId="8" fillId="0" borderId="0" xfId="4" applyNumberFormat="1" applyFont="1" applyAlignment="1">
      <alignment horizontal="right" vertical="center"/>
    </xf>
    <xf numFmtId="169" fontId="8" fillId="0" borderId="0" xfId="4" applyNumberFormat="1" applyFont="1" applyAlignment="1">
      <alignment horizontal="center"/>
    </xf>
    <xf numFmtId="4" fontId="8" fillId="0" borderId="0" xfId="4" applyNumberFormat="1" applyFont="1" applyAlignment="1">
      <alignment horizontal="right"/>
    </xf>
    <xf numFmtId="169" fontId="8" fillId="0" borderId="0" xfId="4" applyNumberFormat="1" applyFont="1" applyAlignment="1">
      <alignment horizontal="right"/>
    </xf>
    <xf numFmtId="164" fontId="8" fillId="0" borderId="0" xfId="4" applyNumberFormat="1" applyFont="1" applyAlignment="1">
      <alignment horizontal="center"/>
    </xf>
    <xf numFmtId="0" fontId="18" fillId="0" borderId="0" xfId="4" applyFont="1" applyAlignment="1">
      <alignment horizontal="center"/>
    </xf>
    <xf numFmtId="0" fontId="8" fillId="0" borderId="0" xfId="4" applyFont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9" fontId="8" fillId="0" borderId="0" xfId="4" applyNumberFormat="1" applyFont="1"/>
    <xf numFmtId="164" fontId="8" fillId="0" borderId="0" xfId="4" applyNumberFormat="1" applyFont="1"/>
    <xf numFmtId="0" fontId="8" fillId="0" borderId="0" xfId="4" applyFont="1" applyProtection="1">
      <protection locked="0"/>
    </xf>
    <xf numFmtId="167" fontId="8" fillId="0" borderId="0" xfId="5" applyNumberFormat="1" applyFont="1"/>
    <xf numFmtId="167" fontId="7" fillId="0" borderId="0" xfId="5" applyNumberFormat="1" applyFont="1"/>
    <xf numFmtId="167" fontId="7" fillId="0" borderId="0" xfId="5" applyNumberFormat="1" applyFont="1" applyAlignment="1">
      <alignment wrapText="1"/>
    </xf>
    <xf numFmtId="167" fontId="8" fillId="0" borderId="0" xfId="5" applyNumberFormat="1" applyFont="1" applyAlignment="1">
      <alignment wrapText="1"/>
    </xf>
    <xf numFmtId="166" fontId="1" fillId="0" borderId="0" xfId="1" applyNumberFormat="1" applyFont="1"/>
    <xf numFmtId="10" fontId="1" fillId="0" borderId="0" xfId="1" applyNumberFormat="1" applyFont="1"/>
    <xf numFmtId="164" fontId="1" fillId="0" borderId="0" xfId="6" applyFont="1"/>
    <xf numFmtId="0" fontId="7" fillId="0" borderId="0" xfId="4" applyFont="1" applyAlignment="1" applyProtection="1">
      <alignment horizontal="center"/>
      <protection locked="0"/>
    </xf>
    <xf numFmtId="0" fontId="7" fillId="0" borderId="0" xfId="5" applyFont="1"/>
    <xf numFmtId="0" fontId="1" fillId="3" borderId="0" xfId="0" applyFont="1" applyFill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1" fillId="3" borderId="10" xfId="0" applyFont="1" applyFill="1" applyBorder="1" applyAlignment="1" applyProtection="1">
      <alignment horizontal="right"/>
      <protection locked="0"/>
    </xf>
    <xf numFmtId="0" fontId="13" fillId="0" borderId="8" xfId="2" applyFont="1" applyBorder="1" applyAlignment="1" applyProtection="1">
      <alignment horizontal="center" vertical="center"/>
      <protection locked="0"/>
    </xf>
    <xf numFmtId="0" fontId="13" fillId="0" borderId="9" xfId="2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right"/>
      <protection locked="0"/>
    </xf>
    <xf numFmtId="14" fontId="1" fillId="0" borderId="3" xfId="0" applyNumberFormat="1" applyFont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horizontal="right"/>
      <protection locked="0"/>
    </xf>
    <xf numFmtId="14" fontId="1" fillId="0" borderId="5" xfId="0" applyNumberFormat="1" applyFont="1" applyBorder="1" applyAlignment="1" applyProtection="1">
      <alignment horizontal="right"/>
      <protection locked="0"/>
    </xf>
    <xf numFmtId="14" fontId="1" fillId="0" borderId="6" xfId="0" applyNumberFormat="1" applyFont="1" applyBorder="1" applyAlignment="1" applyProtection="1">
      <alignment horizontal="right"/>
      <protection locked="0"/>
    </xf>
    <xf numFmtId="14" fontId="1" fillId="0" borderId="7" xfId="0" applyNumberFormat="1" applyFont="1" applyBorder="1" applyAlignment="1" applyProtection="1">
      <alignment horizontal="right"/>
      <protection locked="0"/>
    </xf>
    <xf numFmtId="14" fontId="25" fillId="3" borderId="2" xfId="2" applyNumberFormat="1" applyFont="1" applyFill="1" applyBorder="1" applyAlignment="1" applyProtection="1">
      <alignment horizontal="right"/>
      <protection locked="0"/>
    </xf>
    <xf numFmtId="14" fontId="25" fillId="3" borderId="4" xfId="2" applyNumberFormat="1" applyFont="1" applyFill="1" applyBorder="1" applyAlignment="1" applyProtection="1">
      <alignment horizontal="right"/>
      <protection locked="0"/>
    </xf>
    <xf numFmtId="14" fontId="25" fillId="3" borderId="5" xfId="2" applyNumberFormat="1" applyFont="1" applyFill="1" applyBorder="1" applyAlignment="1" applyProtection="1">
      <alignment horizontal="right"/>
      <protection locked="0"/>
    </xf>
    <xf numFmtId="14" fontId="25" fillId="3" borderId="7" xfId="2" applyNumberFormat="1" applyFont="1" applyFill="1" applyBorder="1" applyAlignment="1" applyProtection="1">
      <alignment horizontal="right"/>
      <protection locked="0"/>
    </xf>
    <xf numFmtId="0" fontId="1" fillId="3" borderId="2" xfId="0" applyFont="1" applyFill="1" applyBorder="1" applyAlignment="1" applyProtection="1">
      <alignment horizontal="right"/>
      <protection locked="0"/>
    </xf>
    <xf numFmtId="0" fontId="1" fillId="3" borderId="3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5" xfId="0" applyFont="1" applyFill="1" applyBorder="1" applyAlignment="1" applyProtection="1">
      <alignment horizontal="right"/>
      <protection locked="0"/>
    </xf>
    <xf numFmtId="0" fontId="1" fillId="3" borderId="6" xfId="0" applyFont="1" applyFill="1" applyBorder="1" applyAlignment="1" applyProtection="1">
      <alignment horizontal="right"/>
      <protection locked="0"/>
    </xf>
    <xf numFmtId="0" fontId="1" fillId="3" borderId="7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1" fillId="3" borderId="0" xfId="0" applyFont="1" applyFill="1" applyAlignment="1" applyProtection="1">
      <alignment horizontal="right"/>
      <protection locked="0"/>
    </xf>
    <xf numFmtId="0" fontId="1" fillId="3" borderId="10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/>
      <protection locked="0"/>
    </xf>
    <xf numFmtId="0" fontId="1" fillId="0" borderId="3" xfId="0" applyFont="1" applyBorder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right"/>
      <protection locked="0"/>
    </xf>
    <xf numFmtId="0" fontId="1" fillId="0" borderId="5" xfId="0" applyFont="1" applyBorder="1" applyAlignment="1" applyProtection="1">
      <alignment horizontal="right"/>
      <protection locked="0"/>
    </xf>
    <xf numFmtId="0" fontId="1" fillId="0" borderId="6" xfId="0" applyFont="1" applyBorder="1" applyAlignment="1" applyProtection="1">
      <alignment horizontal="right"/>
      <protection locked="0"/>
    </xf>
    <xf numFmtId="0" fontId="1" fillId="0" borderId="7" xfId="0" applyFont="1" applyBorder="1" applyAlignment="1" applyProtection="1">
      <alignment horizontal="right"/>
      <protection locked="0"/>
    </xf>
    <xf numFmtId="14" fontId="1" fillId="3" borderId="2" xfId="0" applyNumberFormat="1" applyFont="1" applyFill="1" applyBorder="1" applyAlignment="1" applyProtection="1">
      <alignment horizontal="right"/>
      <protection locked="0"/>
    </xf>
    <xf numFmtId="14" fontId="1" fillId="3" borderId="3" xfId="0" applyNumberFormat="1" applyFont="1" applyFill="1" applyBorder="1" applyAlignment="1" applyProtection="1">
      <alignment horizontal="right"/>
      <protection locked="0"/>
    </xf>
    <xf numFmtId="14" fontId="1" fillId="3" borderId="4" xfId="0" applyNumberFormat="1" applyFont="1" applyFill="1" applyBorder="1" applyAlignment="1" applyProtection="1">
      <alignment horizontal="right"/>
      <protection locked="0"/>
    </xf>
    <xf numFmtId="14" fontId="1" fillId="3" borderId="5" xfId="0" applyNumberFormat="1" applyFont="1" applyFill="1" applyBorder="1" applyAlignment="1" applyProtection="1">
      <alignment horizontal="right"/>
      <protection locked="0"/>
    </xf>
    <xf numFmtId="14" fontId="1" fillId="3" borderId="6" xfId="0" applyNumberFormat="1" applyFont="1" applyFill="1" applyBorder="1" applyAlignment="1" applyProtection="1">
      <alignment horizontal="right"/>
      <protection locked="0"/>
    </xf>
    <xf numFmtId="14" fontId="1" fillId="3" borderId="7" xfId="0" applyNumberFormat="1" applyFont="1" applyFill="1" applyBorder="1" applyAlignment="1" applyProtection="1">
      <alignment horizontal="right"/>
      <protection locked="0"/>
    </xf>
    <xf numFmtId="14" fontId="1" fillId="2" borderId="2" xfId="0" applyNumberFormat="1" applyFont="1" applyFill="1" applyBorder="1" applyAlignment="1" applyProtection="1">
      <alignment horizontal="right"/>
      <protection locked="0"/>
    </xf>
    <xf numFmtId="0" fontId="1" fillId="2" borderId="3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/>
      <protection locked="0"/>
    </xf>
    <xf numFmtId="4" fontId="1" fillId="2" borderId="8" xfId="0" applyNumberFormat="1" applyFont="1" applyFill="1" applyBorder="1" applyAlignment="1" applyProtection="1">
      <alignment horizontal="right"/>
      <protection locked="0"/>
    </xf>
    <xf numFmtId="4" fontId="1" fillId="2" borderId="9" xfId="0" applyNumberFormat="1" applyFont="1" applyFill="1" applyBorder="1" applyAlignment="1" applyProtection="1">
      <alignment horizontal="right"/>
      <protection locked="0"/>
    </xf>
    <xf numFmtId="10" fontId="1" fillId="2" borderId="8" xfId="1" applyNumberFormat="1" applyFont="1" applyFill="1" applyBorder="1" applyAlignment="1" applyProtection="1">
      <alignment horizontal="right"/>
      <protection locked="0"/>
    </xf>
    <xf numFmtId="10" fontId="1" fillId="2" borderId="9" xfId="1" applyNumberFormat="1" applyFont="1" applyFill="1" applyBorder="1" applyAlignment="1" applyProtection="1">
      <alignment horizontal="right"/>
      <protection locked="0"/>
    </xf>
    <xf numFmtId="4" fontId="1" fillId="2" borderId="2" xfId="0" applyNumberFormat="1" applyFont="1" applyFill="1" applyBorder="1" applyAlignment="1" applyProtection="1">
      <alignment horizontal="right"/>
      <protection locked="0"/>
    </xf>
    <xf numFmtId="14" fontId="1" fillId="3" borderId="8" xfId="0" applyNumberFormat="1" applyFont="1" applyFill="1" applyBorder="1" applyAlignment="1" applyProtection="1">
      <alignment horizontal="right"/>
      <protection locked="0"/>
    </xf>
    <xf numFmtId="14" fontId="1" fillId="3" borderId="9" xfId="0" applyNumberFormat="1" applyFont="1" applyFill="1" applyBorder="1" applyAlignment="1" applyProtection="1">
      <alignment horizontal="right"/>
      <protection locked="0"/>
    </xf>
    <xf numFmtId="4" fontId="1" fillId="3" borderId="8" xfId="0" applyNumberFormat="1" applyFont="1" applyFill="1" applyBorder="1" applyAlignment="1" applyProtection="1">
      <alignment horizontal="right"/>
      <protection locked="0"/>
    </xf>
    <xf numFmtId="4" fontId="1" fillId="3" borderId="9" xfId="0" applyNumberFormat="1" applyFont="1" applyFill="1" applyBorder="1" applyAlignment="1" applyProtection="1">
      <alignment horizontal="right"/>
      <protection locked="0"/>
    </xf>
    <xf numFmtId="4" fontId="1" fillId="0" borderId="8" xfId="0" applyNumberFormat="1" applyFont="1" applyBorder="1" applyAlignment="1" applyProtection="1">
      <alignment horizontal="right"/>
      <protection locked="0"/>
    </xf>
    <xf numFmtId="4" fontId="1" fillId="0" borderId="9" xfId="0" applyNumberFormat="1" applyFont="1" applyBorder="1" applyAlignment="1" applyProtection="1">
      <alignment horizontal="right"/>
      <protection locked="0"/>
    </xf>
    <xf numFmtId="4" fontId="1" fillId="0" borderId="2" xfId="0" applyNumberFormat="1" applyFont="1" applyBorder="1" applyAlignment="1" applyProtection="1">
      <alignment horizontal="right"/>
      <protection locked="0"/>
    </xf>
    <xf numFmtId="4" fontId="1" fillId="0" borderId="4" xfId="0" applyNumberFormat="1" applyFont="1" applyBorder="1" applyAlignment="1" applyProtection="1">
      <alignment horizontal="right"/>
      <protection locked="0"/>
    </xf>
    <xf numFmtId="4" fontId="1" fillId="0" borderId="5" xfId="0" applyNumberFormat="1" applyFont="1" applyBorder="1" applyAlignment="1" applyProtection="1">
      <alignment horizontal="right"/>
      <protection locked="0"/>
    </xf>
    <xf numFmtId="4" fontId="1" fillId="0" borderId="7" xfId="0" applyNumberFormat="1" applyFont="1" applyBorder="1" applyAlignment="1" applyProtection="1">
      <alignment horizontal="right"/>
      <protection locked="0"/>
    </xf>
    <xf numFmtId="4" fontId="1" fillId="2" borderId="4" xfId="0" applyNumberFormat="1" applyFont="1" applyFill="1" applyBorder="1" applyAlignment="1" applyProtection="1">
      <alignment horizontal="right"/>
      <protection locked="0"/>
    </xf>
    <xf numFmtId="4" fontId="1" fillId="2" borderId="5" xfId="0" applyNumberFormat="1" applyFont="1" applyFill="1" applyBorder="1" applyAlignment="1" applyProtection="1">
      <alignment horizontal="right"/>
      <protection locked="0"/>
    </xf>
    <xf numFmtId="4" fontId="1" fillId="2" borderId="7" xfId="0" applyNumberFormat="1" applyFont="1" applyFill="1" applyBorder="1" applyAlignment="1" applyProtection="1">
      <alignment horizontal="right"/>
      <protection locked="0"/>
    </xf>
    <xf numFmtId="166" fontId="8" fillId="3" borderId="8" xfId="1" applyNumberFormat="1" applyFont="1" applyFill="1" applyBorder="1" applyAlignment="1" applyProtection="1">
      <alignment horizontal="right"/>
      <protection locked="0"/>
    </xf>
    <xf numFmtId="166" fontId="8" fillId="3" borderId="9" xfId="1" applyNumberFormat="1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164" fontId="8" fillId="2" borderId="8" xfId="4" applyNumberFormat="1" applyFont="1" applyFill="1" applyBorder="1" applyAlignment="1" applyProtection="1">
      <alignment horizontal="center"/>
      <protection locked="0"/>
    </xf>
    <xf numFmtId="164" fontId="8" fillId="2" borderId="9" xfId="4" applyNumberFormat="1" applyFont="1" applyFill="1" applyBorder="1" applyAlignment="1" applyProtection="1">
      <alignment horizontal="center"/>
      <protection locked="0"/>
    </xf>
    <xf numFmtId="164" fontId="8" fillId="3" borderId="8" xfId="4" applyNumberFormat="1" applyFont="1" applyFill="1" applyBorder="1" applyAlignment="1" applyProtection="1">
      <alignment horizontal="right"/>
      <protection locked="0"/>
    </xf>
    <xf numFmtId="164" fontId="8" fillId="3" borderId="9" xfId="4" applyNumberFormat="1" applyFont="1" applyFill="1" applyBorder="1" applyAlignment="1" applyProtection="1">
      <alignment horizontal="right"/>
      <protection locked="0"/>
    </xf>
    <xf numFmtId="164" fontId="8" fillId="3" borderId="8" xfId="3" applyFont="1" applyFill="1" applyBorder="1" applyAlignment="1" applyProtection="1">
      <alignment horizontal="right"/>
      <protection locked="0"/>
    </xf>
    <xf numFmtId="164" fontId="8" fillId="3" borderId="9" xfId="3" applyFont="1" applyFill="1" applyBorder="1" applyAlignment="1" applyProtection="1">
      <alignment horizontal="right"/>
      <protection locked="0"/>
    </xf>
    <xf numFmtId="164" fontId="8" fillId="2" borderId="8" xfId="3" applyFont="1" applyFill="1" applyBorder="1" applyAlignment="1" applyProtection="1">
      <alignment horizontal="center"/>
      <protection locked="0"/>
    </xf>
    <xf numFmtId="164" fontId="8" fillId="2" borderId="9" xfId="3" applyFont="1" applyFill="1" applyBorder="1" applyAlignment="1" applyProtection="1">
      <alignment horizontal="center"/>
      <protection locked="0"/>
    </xf>
    <xf numFmtId="10" fontId="8" fillId="2" borderId="8" xfId="4" quotePrefix="1" applyNumberFormat="1" applyFont="1" applyFill="1" applyBorder="1" applyAlignment="1" applyProtection="1">
      <alignment horizontal="center"/>
      <protection locked="0"/>
    </xf>
    <xf numFmtId="10" fontId="8" fillId="2" borderId="9" xfId="4" applyNumberFormat="1" applyFont="1" applyFill="1" applyBorder="1" applyAlignment="1" applyProtection="1">
      <alignment horizontal="center"/>
      <protection locked="0"/>
    </xf>
    <xf numFmtId="10" fontId="8" fillId="0" borderId="8" xfId="4" applyNumberFormat="1" applyFont="1" applyBorder="1" applyAlignment="1" applyProtection="1">
      <alignment horizontal="center"/>
      <protection locked="0"/>
    </xf>
    <xf numFmtId="0" fontId="8" fillId="0" borderId="9" xfId="4" applyFont="1" applyBorder="1" applyAlignment="1" applyProtection="1">
      <alignment horizontal="center"/>
      <protection locked="0"/>
    </xf>
    <xf numFmtId="10" fontId="8" fillId="2" borderId="8" xfId="4" applyNumberFormat="1" applyFont="1" applyFill="1" applyBorder="1" applyAlignment="1" applyProtection="1">
      <alignment horizontal="center"/>
      <protection locked="0"/>
    </xf>
    <xf numFmtId="10" fontId="1" fillId="2" borderId="8" xfId="0" applyNumberFormat="1" applyFont="1" applyFill="1" applyBorder="1" applyAlignment="1" applyProtection="1">
      <alignment horizontal="right"/>
      <protection locked="0"/>
    </xf>
    <xf numFmtId="10" fontId="1" fillId="2" borderId="9" xfId="0" applyNumberFormat="1" applyFont="1" applyFill="1" applyBorder="1" applyAlignment="1" applyProtection="1">
      <alignment horizontal="right"/>
      <protection locked="0"/>
    </xf>
    <xf numFmtId="14" fontId="1" fillId="2" borderId="8" xfId="0" applyNumberFormat="1" applyFont="1" applyFill="1" applyBorder="1" applyAlignment="1" applyProtection="1">
      <alignment horizontal="right"/>
      <protection locked="0"/>
    </xf>
    <xf numFmtId="14" fontId="1" fillId="2" borderId="9" xfId="0" applyNumberFormat="1" applyFont="1" applyFill="1" applyBorder="1" applyAlignment="1" applyProtection="1">
      <alignment horizontal="right"/>
      <protection locked="0"/>
    </xf>
    <xf numFmtId="10" fontId="1" fillId="3" borderId="8" xfId="0" applyNumberFormat="1" applyFont="1" applyFill="1" applyBorder="1" applyAlignment="1" applyProtection="1">
      <alignment horizontal="right"/>
      <protection locked="0"/>
    </xf>
    <xf numFmtId="10" fontId="1" fillId="3" borderId="9" xfId="0" applyNumberFormat="1" applyFont="1" applyFill="1" applyBorder="1" applyAlignment="1" applyProtection="1">
      <alignment horizontal="right"/>
      <protection locked="0"/>
    </xf>
    <xf numFmtId="0" fontId="8" fillId="3" borderId="2" xfId="2" applyFont="1" applyFill="1" applyBorder="1" applyAlignment="1" applyProtection="1">
      <alignment horizontal="right"/>
      <protection locked="0"/>
    </xf>
    <xf numFmtId="0" fontId="8" fillId="3" borderId="3" xfId="2" applyFont="1" applyFill="1" applyBorder="1" applyAlignment="1" applyProtection="1">
      <alignment horizontal="right"/>
      <protection locked="0"/>
    </xf>
    <xf numFmtId="0" fontId="8" fillId="3" borderId="4" xfId="2" applyFont="1" applyFill="1" applyBorder="1" applyAlignment="1" applyProtection="1">
      <alignment horizontal="right"/>
      <protection locked="0"/>
    </xf>
    <xf numFmtId="0" fontId="8" fillId="3" borderId="12" xfId="2" applyFont="1" applyFill="1" applyBorder="1" applyAlignment="1" applyProtection="1">
      <alignment horizontal="right"/>
      <protection locked="0"/>
    </xf>
    <xf numFmtId="0" fontId="8" fillId="3" borderId="0" xfId="2" applyFont="1" applyFill="1" applyAlignment="1" applyProtection="1">
      <alignment horizontal="right"/>
      <protection locked="0"/>
    </xf>
    <xf numFmtId="0" fontId="8" fillId="3" borderId="10" xfId="2" applyFont="1" applyFill="1" applyBorder="1" applyAlignment="1" applyProtection="1">
      <alignment horizontal="right"/>
      <protection locked="0"/>
    </xf>
    <xf numFmtId="0" fontId="8" fillId="3" borderId="5" xfId="2" applyFont="1" applyFill="1" applyBorder="1" applyAlignment="1" applyProtection="1">
      <alignment horizontal="right"/>
      <protection locked="0"/>
    </xf>
    <xf numFmtId="0" fontId="8" fillId="3" borderId="6" xfId="2" applyFont="1" applyFill="1" applyBorder="1" applyAlignment="1" applyProtection="1">
      <alignment horizontal="right"/>
      <protection locked="0"/>
    </xf>
    <xf numFmtId="0" fontId="8" fillId="3" borderId="7" xfId="2" applyFont="1" applyFill="1" applyBorder="1" applyAlignment="1" applyProtection="1">
      <alignment horizontal="right"/>
      <protection locked="0"/>
    </xf>
    <xf numFmtId="0" fontId="20" fillId="3" borderId="2" xfId="7" applyFill="1" applyBorder="1" applyAlignment="1" applyProtection="1">
      <alignment horizontal="right"/>
      <protection locked="0"/>
    </xf>
    <xf numFmtId="0" fontId="8" fillId="2" borderId="9" xfId="4" applyFont="1" applyFill="1" applyBorder="1" applyAlignment="1" applyProtection="1">
      <alignment horizontal="center"/>
      <protection locked="0"/>
    </xf>
    <xf numFmtId="164" fontId="8" fillId="0" borderId="8" xfId="3" applyFont="1" applyFill="1" applyBorder="1" applyAlignment="1" applyProtection="1">
      <alignment horizontal="right"/>
      <protection locked="0"/>
    </xf>
    <xf numFmtId="164" fontId="8" fillId="0" borderId="9" xfId="3" applyFont="1" applyFill="1" applyBorder="1" applyAlignment="1" applyProtection="1">
      <alignment horizontal="right"/>
      <protection locked="0"/>
    </xf>
    <xf numFmtId="167" fontId="7" fillId="2" borderId="14" xfId="5" applyNumberFormat="1" applyFont="1" applyFill="1" applyBorder="1" applyAlignment="1" applyProtection="1">
      <alignment horizontal="right"/>
      <protection locked="0"/>
    </xf>
    <xf numFmtId="167" fontId="7" fillId="2" borderId="15" xfId="5" applyNumberFormat="1" applyFont="1" applyFill="1" applyBorder="1" applyAlignment="1" applyProtection="1">
      <alignment horizontal="right"/>
      <protection locked="0"/>
    </xf>
    <xf numFmtId="167" fontId="7" fillId="2" borderId="16" xfId="5" applyNumberFormat="1" applyFont="1" applyFill="1" applyBorder="1" applyAlignment="1" applyProtection="1">
      <alignment horizontal="right"/>
      <protection locked="0"/>
    </xf>
    <xf numFmtId="0" fontId="7" fillId="2" borderId="14" xfId="5" applyFont="1" applyFill="1" applyBorder="1" applyAlignment="1" applyProtection="1">
      <alignment horizontal="left"/>
      <protection locked="0"/>
    </xf>
    <xf numFmtId="0" fontId="7" fillId="2" borderId="16" xfId="5" applyFont="1" applyFill="1" applyBorder="1" applyAlignment="1" applyProtection="1">
      <alignment horizontal="left"/>
      <protection locked="0"/>
    </xf>
    <xf numFmtId="167" fontId="7" fillId="2" borderId="14" xfId="5" applyNumberFormat="1" applyFont="1" applyFill="1" applyBorder="1" applyAlignment="1" applyProtection="1">
      <alignment horizontal="left"/>
      <protection locked="0"/>
    </xf>
    <xf numFmtId="167" fontId="7" fillId="2" borderId="16" xfId="5" applyNumberFormat="1" applyFont="1" applyFill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1" fillId="0" borderId="0" xfId="0" applyFont="1" applyProtection="1"/>
    <xf numFmtId="0" fontId="8" fillId="0" borderId="0" xfId="2" applyFont="1" applyProtection="1"/>
    <xf numFmtId="0" fontId="17" fillId="0" borderId="0" xfId="2" applyFont="1" applyProtection="1"/>
    <xf numFmtId="0" fontId="8" fillId="0" borderId="0" xfId="2" applyFont="1" applyAlignment="1" applyProtection="1">
      <alignment horizontal="center"/>
    </xf>
    <xf numFmtId="0" fontId="0" fillId="0" borderId="0" xfId="0" applyProtection="1"/>
    <xf numFmtId="0" fontId="5" fillId="0" borderId="0" xfId="0" applyFont="1" applyAlignment="1" applyProtection="1">
      <alignment vertical="justify"/>
    </xf>
    <xf numFmtId="0" fontId="3" fillId="0" borderId="0" xfId="0" applyFont="1" applyAlignment="1" applyProtection="1">
      <alignment horizontal="justify"/>
    </xf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0" fontId="7" fillId="0" borderId="0" xfId="2" applyFont="1" applyAlignment="1" applyProtection="1">
      <alignment horizontal="center"/>
    </xf>
    <xf numFmtId="0" fontId="1" fillId="3" borderId="0" xfId="0" applyFont="1" applyFill="1" applyAlignment="1" applyProtection="1">
      <alignment horizontal="left" vertical="top"/>
    </xf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justify"/>
    </xf>
    <xf numFmtId="0" fontId="1" fillId="0" borderId="0" xfId="0" applyFont="1" applyAlignment="1" applyProtection="1">
      <alignment horizontal="left" wrapText="1"/>
    </xf>
    <xf numFmtId="14" fontId="1" fillId="0" borderId="0" xfId="0" applyNumberFormat="1" applyFont="1" applyProtection="1"/>
    <xf numFmtId="14" fontId="0" fillId="0" borderId="0" xfId="0" applyNumberForma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wrapText="1"/>
    </xf>
    <xf numFmtId="0" fontId="8" fillId="0" borderId="0" xfId="4" applyFont="1" applyProtection="1"/>
    <xf numFmtId="0" fontId="21" fillId="0" borderId="0" xfId="4" applyFont="1" applyProtection="1"/>
    <xf numFmtId="0" fontId="3" fillId="3" borderId="2" xfId="0" applyFont="1" applyFill="1" applyBorder="1" applyProtection="1"/>
    <xf numFmtId="0" fontId="1" fillId="3" borderId="3" xfId="0" applyFont="1" applyFill="1" applyBorder="1" applyProtection="1"/>
    <xf numFmtId="0" fontId="1" fillId="3" borderId="12" xfId="0" applyFont="1" applyFill="1" applyBorder="1" applyProtection="1"/>
    <xf numFmtId="0" fontId="1" fillId="3" borderId="0" xfId="0" applyFont="1" applyFill="1" applyProtection="1"/>
    <xf numFmtId="0" fontId="1" fillId="0" borderId="12" xfId="0" applyFont="1" applyBorder="1" applyProtection="1"/>
    <xf numFmtId="0" fontId="1" fillId="3" borderId="5" xfId="0" applyFont="1" applyFill="1" applyBorder="1" applyProtection="1"/>
    <xf numFmtId="0" fontId="1" fillId="3" borderId="6" xfId="0" applyFont="1" applyFill="1" applyBorder="1" applyProtection="1"/>
    <xf numFmtId="0" fontId="7" fillId="4" borderId="0" xfId="4" applyFont="1" applyFill="1" applyProtection="1"/>
    <xf numFmtId="0" fontId="8" fillId="4" borderId="0" xfId="4" applyFont="1" applyFill="1" applyAlignment="1" applyProtection="1">
      <alignment wrapText="1"/>
    </xf>
    <xf numFmtId="0" fontId="8" fillId="0" borderId="0" xfId="4" applyFont="1" applyAlignment="1" applyProtection="1">
      <alignment wrapText="1"/>
    </xf>
    <xf numFmtId="0" fontId="3" fillId="0" borderId="0" xfId="0" applyFont="1" applyAlignment="1" applyProtection="1">
      <alignment horizontal="left"/>
    </xf>
    <xf numFmtId="0" fontId="8" fillId="0" borderId="0" xfId="4" applyFont="1" applyAlignment="1" applyProtection="1">
      <alignment horizontal="center"/>
    </xf>
    <xf numFmtId="0" fontId="7" fillId="4" borderId="0" xfId="4" applyFont="1" applyFill="1" applyAlignment="1" applyProtection="1">
      <alignment horizontal="center" wrapText="1"/>
    </xf>
    <xf numFmtId="0" fontId="8" fillId="0" borderId="11" xfId="4" applyFont="1" applyBorder="1" applyAlignment="1" applyProtection="1">
      <alignment horizontal="left" vertical="center" wrapText="1"/>
    </xf>
    <xf numFmtId="166" fontId="8" fillId="0" borderId="11" xfId="4" applyNumberFormat="1" applyFont="1" applyBorder="1" applyAlignment="1" applyProtection="1">
      <alignment horizontal="center" vertical="center"/>
    </xf>
    <xf numFmtId="164" fontId="7" fillId="0" borderId="0" xfId="4" applyNumberFormat="1" applyFont="1" applyAlignment="1" applyProtection="1">
      <alignment horizontal="right"/>
      <protection locked="0"/>
    </xf>
    <xf numFmtId="0" fontId="7" fillId="0" borderId="0" xfId="4" applyFont="1" applyAlignment="1" applyProtection="1">
      <alignment horizontal="center"/>
    </xf>
    <xf numFmtId="164" fontId="8" fillId="0" borderId="0" xfId="4" applyNumberFormat="1" applyFont="1" applyAlignment="1" applyProtection="1">
      <alignment horizontal="right"/>
    </xf>
    <xf numFmtId="164" fontId="8" fillId="0" borderId="0" xfId="4" applyNumberFormat="1" applyFont="1" applyAlignment="1" applyProtection="1">
      <alignment horizontal="right"/>
    </xf>
    <xf numFmtId="164" fontId="8" fillId="3" borderId="0" xfId="4" applyNumberFormat="1" applyFont="1" applyFill="1" applyAlignment="1" applyProtection="1">
      <alignment horizontal="right"/>
    </xf>
    <xf numFmtId="164" fontId="1" fillId="0" borderId="0" xfId="0" applyNumberFormat="1" applyFont="1" applyAlignment="1" applyProtection="1">
      <alignment horizontal="right"/>
    </xf>
    <xf numFmtId="0" fontId="8" fillId="0" borderId="0" xfId="4" applyFont="1" applyAlignment="1" applyProtection="1">
      <alignment horizontal="left" wrapText="1"/>
    </xf>
    <xf numFmtId="164" fontId="8" fillId="0" borderId="0" xfId="4" applyNumberFormat="1" applyFont="1" applyAlignment="1" applyProtection="1">
      <alignment horizontal="center"/>
    </xf>
    <xf numFmtId="0" fontId="7" fillId="0" borderId="0" xfId="4" applyFont="1" applyProtection="1"/>
    <xf numFmtId="164" fontId="8" fillId="0" borderId="0" xfId="4" applyNumberFormat="1" applyFont="1" applyAlignment="1" applyProtection="1">
      <alignment horizontal="center"/>
    </xf>
    <xf numFmtId="166" fontId="8" fillId="0" borderId="0" xfId="1" applyNumberFormat="1" applyFont="1" applyFill="1" applyBorder="1" applyAlignment="1" applyProtection="1">
      <alignment horizontal="right"/>
    </xf>
    <xf numFmtId="0" fontId="10" fillId="0" borderId="0" xfId="4" applyFont="1" applyProtection="1"/>
    <xf numFmtId="0" fontId="8" fillId="0" borderId="0" xfId="8" applyFont="1" applyAlignment="1" applyProtection="1">
      <alignment vertical="top"/>
    </xf>
    <xf numFmtId="0" fontId="8" fillId="0" borderId="0" xfId="4" applyFont="1" applyAlignment="1" applyProtection="1">
      <alignment horizontal="left"/>
    </xf>
    <xf numFmtId="0" fontId="7" fillId="0" borderId="0" xfId="4" applyFont="1" applyAlignment="1" applyProtection="1">
      <alignment horizontal="center"/>
    </xf>
    <xf numFmtId="0" fontId="7" fillId="0" borderId="0" xfId="4" applyFont="1" applyAlignment="1" applyProtection="1">
      <alignment horizontal="center" vertical="center"/>
    </xf>
    <xf numFmtId="0" fontId="11" fillId="0" borderId="0" xfId="4" applyFont="1" applyAlignment="1" applyProtection="1">
      <alignment horizontal="left" wrapText="1"/>
    </xf>
    <xf numFmtId="164" fontId="8" fillId="0" borderId="0" xfId="4" applyNumberFormat="1" applyFont="1" applyProtection="1"/>
    <xf numFmtId="165" fontId="7" fillId="0" borderId="0" xfId="4" applyNumberFormat="1" applyFont="1" applyProtection="1"/>
    <xf numFmtId="165" fontId="8" fillId="0" borderId="0" xfId="4" applyNumberFormat="1" applyFont="1" applyProtection="1"/>
    <xf numFmtId="0" fontId="22" fillId="0" borderId="0" xfId="0" applyFont="1" applyProtection="1"/>
    <xf numFmtId="0" fontId="9" fillId="0" borderId="0" xfId="4" applyFont="1" applyProtection="1"/>
    <xf numFmtId="0" fontId="1" fillId="0" borderId="10" xfId="0" applyFont="1" applyBorder="1" applyAlignment="1" applyProtection="1">
      <alignment wrapText="1"/>
    </xf>
    <xf numFmtId="0" fontId="1" fillId="0" borderId="0" xfId="0" applyFont="1" applyAlignment="1" applyProtection="1">
      <alignment horizontal="right"/>
    </xf>
    <xf numFmtId="167" fontId="8" fillId="0" borderId="0" xfId="5" applyNumberFormat="1" applyFont="1" applyProtection="1"/>
    <xf numFmtId="167" fontId="7" fillId="0" borderId="0" xfId="5" applyNumberFormat="1" applyFont="1" applyProtection="1"/>
    <xf numFmtId="167" fontId="8" fillId="0" borderId="2" xfId="5" applyNumberFormat="1" applyFont="1" applyBorder="1" applyProtection="1"/>
    <xf numFmtId="167" fontId="8" fillId="0" borderId="3" xfId="5" applyNumberFormat="1" applyFont="1" applyBorder="1" applyProtection="1"/>
    <xf numFmtId="167" fontId="8" fillId="0" borderId="4" xfId="5" applyNumberFormat="1" applyFont="1" applyBorder="1" applyProtection="1"/>
    <xf numFmtId="168" fontId="7" fillId="0" borderId="0" xfId="5" applyNumberFormat="1" applyFont="1" applyAlignment="1" applyProtection="1">
      <alignment horizontal="center"/>
    </xf>
    <xf numFmtId="167" fontId="8" fillId="0" borderId="12" xfId="5" applyNumberFormat="1" applyFont="1" applyBorder="1" applyProtection="1"/>
    <xf numFmtId="167" fontId="8" fillId="0" borderId="10" xfId="5" applyNumberFormat="1" applyFont="1" applyBorder="1" applyProtection="1"/>
    <xf numFmtId="0" fontId="7" fillId="0" borderId="12" xfId="2" applyFont="1" applyBorder="1" applyProtection="1"/>
    <xf numFmtId="0" fontId="8" fillId="0" borderId="12" xfId="2" applyFont="1" applyBorder="1" applyProtection="1"/>
    <xf numFmtId="167" fontId="11" fillId="0" borderId="0" xfId="5" applyNumberFormat="1" applyFont="1" applyAlignment="1" applyProtection="1">
      <alignment horizontal="justify"/>
    </xf>
    <xf numFmtId="0" fontId="19" fillId="0" borderId="0" xfId="0" applyFont="1" applyProtection="1"/>
    <xf numFmtId="167" fontId="8" fillId="0" borderId="0" xfId="5" applyNumberFormat="1" applyFont="1" applyAlignment="1" applyProtection="1">
      <alignment horizontal="left" wrapText="1"/>
    </xf>
    <xf numFmtId="167" fontId="16" fillId="0" borderId="0" xfId="5" applyNumberFormat="1" applyFont="1" applyProtection="1"/>
    <xf numFmtId="166" fontId="0" fillId="0" borderId="0" xfId="1" applyNumberFormat="1" applyFont="1" applyProtection="1"/>
    <xf numFmtId="0" fontId="12" fillId="0" borderId="0" xfId="0" applyFont="1" applyProtection="1"/>
    <xf numFmtId="166" fontId="1" fillId="0" borderId="0" xfId="1" applyNumberFormat="1" applyFont="1" applyProtection="1"/>
    <xf numFmtId="10" fontId="1" fillId="0" borderId="0" xfId="1" applyNumberFormat="1" applyFont="1" applyProtection="1"/>
    <xf numFmtId="0" fontId="24" fillId="0" borderId="0" xfId="0" applyFont="1" applyProtection="1"/>
    <xf numFmtId="4" fontId="24" fillId="0" borderId="0" xfId="0" applyNumberFormat="1" applyFont="1" applyProtection="1"/>
    <xf numFmtId="10" fontId="24" fillId="0" borderId="0" xfId="0" applyNumberFormat="1" applyFont="1" applyProtection="1"/>
    <xf numFmtId="164" fontId="1" fillId="0" borderId="0" xfId="6" applyFont="1" applyProtection="1"/>
  </cellXfs>
  <cellStyles count="9">
    <cellStyle name="Comma" xfId="6" builtinId="3"/>
    <cellStyle name="Comma 2" xfId="3" xr:uid="{00000000-0005-0000-0000-000001000000}"/>
    <cellStyle name="Hyperlink" xfId="7" builtinId="8"/>
    <cellStyle name="Normal" xfId="0" builtinId="0"/>
    <cellStyle name="Normal 2" xfId="2" xr:uid="{00000000-0005-0000-0000-000003000000}"/>
    <cellStyle name="Normal 3" xfId="4" xr:uid="{00000000-0005-0000-0000-000004000000}"/>
    <cellStyle name="Normal 3 2" xfId="8" xr:uid="{84B4E3E0-7BED-4E13-9009-0FC1B0BC6E13}"/>
    <cellStyle name="Normal 4" xfId="5" xr:uid="{00000000-0005-0000-0000-000005000000}"/>
    <cellStyle name="Per cent" xfId="1" builtinId="5"/>
  </cellStyles>
  <dxfs count="1">
    <dxf>
      <fill>
        <patternFill>
          <bgColor rgb="FFDAEE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12</xdr:col>
      <xdr:colOff>442086</xdr:colOff>
      <xdr:row>1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029ABE-C312-487C-9BCE-D9347391A6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633336" cy="149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9"/>
  <sheetViews>
    <sheetView topLeftCell="A2" zoomScaleNormal="100" zoomScalePageLayoutView="115" workbookViewId="0">
      <selection activeCell="F11" sqref="F11:K12"/>
    </sheetView>
  </sheetViews>
  <sheetFormatPr defaultColWidth="6.85546875" defaultRowHeight="11.25" x14ac:dyDescent="0.2"/>
  <cols>
    <col min="1" max="10" width="6.85546875" style="20"/>
    <col min="11" max="11" width="15" style="20" customWidth="1"/>
    <col min="12" max="12" width="5.42578125" style="21" customWidth="1"/>
    <col min="13" max="16384" width="6.85546875" style="20"/>
  </cols>
  <sheetData>
    <row r="1" spans="1:14" ht="114.75" customHeight="1" x14ac:dyDescent="0.2"/>
    <row r="2" spans="1:14" ht="30" customHeight="1" x14ac:dyDescent="0.25">
      <c r="A2" s="22" t="s">
        <v>188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4" ht="18.75" customHeight="1" x14ac:dyDescent="0.25">
      <c r="A3" s="177" t="s">
        <v>219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78"/>
    </row>
    <row r="4" spans="1:14" ht="15.75" customHeight="1" x14ac:dyDescent="0.2">
      <c r="A4" s="173" t="s">
        <v>113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5" spans="1:14" ht="15.75" customHeight="1" x14ac:dyDescent="0.2">
      <c r="A5" s="173" t="s">
        <v>171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78"/>
    </row>
    <row r="6" spans="1:14" ht="15.75" customHeight="1" x14ac:dyDescent="0.2">
      <c r="A6" s="173" t="s">
        <v>220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</row>
    <row r="7" spans="1:14" ht="15.75" customHeight="1" x14ac:dyDescent="0.2">
      <c r="A7" s="173" t="s">
        <v>204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78"/>
    </row>
    <row r="8" spans="1:14" ht="10.5" customHeight="1" x14ac:dyDescent="0.2">
      <c r="A8" s="176" t="s">
        <v>185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78"/>
    </row>
    <row r="9" spans="1:14" ht="10.5" customHeight="1" x14ac:dyDescent="0.2">
      <c r="A9" s="169"/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78"/>
    </row>
    <row r="10" spans="1:14" ht="10.5" customHeight="1" x14ac:dyDescent="0.2">
      <c r="A10" s="169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78" t="s">
        <v>1</v>
      </c>
    </row>
    <row r="11" spans="1:14" ht="10.5" customHeight="1" x14ac:dyDescent="0.2">
      <c r="A11" s="169" t="s">
        <v>0</v>
      </c>
      <c r="B11" s="169"/>
      <c r="C11" s="169"/>
      <c r="D11" s="169"/>
      <c r="E11" s="169"/>
      <c r="F11" s="81"/>
      <c r="G11" s="82"/>
      <c r="H11" s="82"/>
      <c r="I11" s="82"/>
      <c r="J11" s="82"/>
      <c r="K11" s="83"/>
      <c r="L11" s="178" t="s">
        <v>2</v>
      </c>
    </row>
    <row r="12" spans="1:14" ht="10.5" customHeight="1" x14ac:dyDescent="0.2">
      <c r="A12" s="169"/>
      <c r="B12" s="169"/>
      <c r="C12" s="169"/>
      <c r="D12" s="169"/>
      <c r="E12" s="169"/>
      <c r="F12" s="84"/>
      <c r="G12" s="85"/>
      <c r="H12" s="85"/>
      <c r="I12" s="85"/>
      <c r="J12" s="85"/>
      <c r="K12" s="86"/>
      <c r="L12" s="178"/>
    </row>
    <row r="13" spans="1:14" ht="10.5" customHeight="1" x14ac:dyDescent="0.2">
      <c r="A13" s="169"/>
      <c r="B13" s="169"/>
      <c r="C13" s="169"/>
      <c r="D13" s="169"/>
      <c r="E13" s="169"/>
      <c r="F13" s="180"/>
      <c r="G13" s="180"/>
      <c r="H13" s="180"/>
      <c r="I13" s="180"/>
      <c r="J13" s="180"/>
      <c r="K13" s="180"/>
      <c r="L13" s="178"/>
      <c r="N13" s="169"/>
    </row>
    <row r="14" spans="1:14" ht="10.5" customHeight="1" x14ac:dyDescent="0.2">
      <c r="A14" s="169" t="s">
        <v>263</v>
      </c>
      <c r="B14" s="169"/>
      <c r="C14" s="169"/>
      <c r="D14" s="169"/>
      <c r="E14" s="169"/>
      <c r="F14" s="90"/>
      <c r="G14" s="91"/>
      <c r="H14" s="91"/>
      <c r="I14" s="91"/>
      <c r="J14" s="91"/>
      <c r="K14" s="92"/>
      <c r="L14" s="178" t="s">
        <v>264</v>
      </c>
    </row>
    <row r="15" spans="1:14" ht="10.5" customHeight="1" x14ac:dyDescent="0.2">
      <c r="A15" s="169"/>
      <c r="B15" s="169"/>
      <c r="C15" s="169"/>
      <c r="D15" s="169"/>
      <c r="E15" s="169"/>
      <c r="F15" s="93"/>
      <c r="G15" s="94"/>
      <c r="H15" s="94"/>
      <c r="I15" s="94"/>
      <c r="J15" s="94"/>
      <c r="K15" s="95"/>
      <c r="L15" s="178"/>
    </row>
    <row r="16" spans="1:14" ht="10.5" customHeight="1" x14ac:dyDescent="0.2">
      <c r="A16" s="169"/>
      <c r="B16" s="169"/>
      <c r="C16" s="169"/>
      <c r="D16" s="169"/>
      <c r="E16" s="169"/>
      <c r="F16" s="181"/>
      <c r="G16" s="181"/>
      <c r="H16" s="181"/>
      <c r="I16" s="181"/>
      <c r="J16" s="181"/>
      <c r="K16" s="181"/>
      <c r="L16" s="178"/>
    </row>
    <row r="17" spans="1:21" ht="10.5" customHeight="1" x14ac:dyDescent="0.2">
      <c r="A17" s="169" t="s">
        <v>108</v>
      </c>
      <c r="B17" s="169"/>
      <c r="C17" s="169"/>
      <c r="D17" s="169"/>
      <c r="E17" s="169"/>
      <c r="F17" s="81"/>
      <c r="G17" s="82"/>
      <c r="H17" s="82"/>
      <c r="I17" s="82"/>
      <c r="J17" s="82"/>
      <c r="K17" s="83"/>
      <c r="L17" s="178" t="s">
        <v>110</v>
      </c>
    </row>
    <row r="18" spans="1:21" ht="10.5" customHeight="1" x14ac:dyDescent="0.2">
      <c r="A18" s="169"/>
      <c r="B18" s="169"/>
      <c r="C18" s="169"/>
      <c r="D18" s="169"/>
      <c r="E18" s="169"/>
      <c r="F18" s="84"/>
      <c r="G18" s="85"/>
      <c r="H18" s="85"/>
      <c r="I18" s="85"/>
      <c r="J18" s="85"/>
      <c r="K18" s="86"/>
      <c r="L18" s="178"/>
    </row>
    <row r="19" spans="1:21" ht="10.5" customHeight="1" x14ac:dyDescent="0.2">
      <c r="A19" s="169"/>
      <c r="B19" s="169"/>
      <c r="C19" s="169"/>
      <c r="D19" s="169"/>
      <c r="E19" s="169"/>
      <c r="F19" s="67"/>
      <c r="G19" s="66"/>
      <c r="H19" s="66"/>
      <c r="I19" s="66"/>
      <c r="J19" s="66"/>
      <c r="K19" s="68"/>
      <c r="L19" s="178"/>
    </row>
    <row r="20" spans="1:21" ht="10.5" customHeight="1" x14ac:dyDescent="0.2">
      <c r="A20" s="169" t="s">
        <v>221</v>
      </c>
      <c r="B20" s="169"/>
      <c r="C20" s="169"/>
      <c r="D20" s="169"/>
      <c r="E20" s="169"/>
      <c r="F20" s="81"/>
      <c r="G20" s="82"/>
      <c r="H20" s="82"/>
      <c r="I20" s="82"/>
      <c r="J20" s="82"/>
      <c r="K20" s="83"/>
      <c r="L20" s="178" t="s">
        <v>111</v>
      </c>
    </row>
    <row r="21" spans="1:21" ht="10.5" customHeight="1" x14ac:dyDescent="0.2">
      <c r="A21" s="169" t="s">
        <v>265</v>
      </c>
      <c r="B21" s="169"/>
      <c r="C21" s="169"/>
      <c r="D21" s="169"/>
      <c r="E21" s="169"/>
      <c r="F21" s="87"/>
      <c r="G21" s="88"/>
      <c r="H21" s="88"/>
      <c r="I21" s="88"/>
      <c r="J21" s="88"/>
      <c r="K21" s="89"/>
      <c r="L21" s="178"/>
    </row>
    <row r="22" spans="1:21" ht="10.5" customHeight="1" x14ac:dyDescent="0.2">
      <c r="A22" s="169"/>
      <c r="B22" s="169"/>
      <c r="C22" s="169"/>
      <c r="D22" s="169"/>
      <c r="E22" s="169"/>
      <c r="F22" s="84"/>
      <c r="G22" s="85"/>
      <c r="H22" s="85"/>
      <c r="I22" s="85"/>
      <c r="J22" s="85"/>
      <c r="K22" s="86"/>
      <c r="L22" s="178"/>
    </row>
    <row r="23" spans="1:21" ht="10.5" customHeight="1" x14ac:dyDescent="0.2">
      <c r="A23" s="169"/>
      <c r="B23" s="169"/>
      <c r="C23" s="169"/>
      <c r="D23" s="169"/>
      <c r="E23" s="169"/>
      <c r="F23" s="67"/>
      <c r="G23" s="66"/>
      <c r="H23" s="66"/>
      <c r="I23" s="66"/>
      <c r="J23" s="66"/>
      <c r="K23" s="68"/>
      <c r="L23" s="178"/>
      <c r="U23" s="168"/>
    </row>
    <row r="24" spans="1:21" ht="10.5" customHeight="1" x14ac:dyDescent="0.2">
      <c r="A24" s="169" t="s">
        <v>109</v>
      </c>
      <c r="B24" s="169"/>
      <c r="C24" s="169"/>
      <c r="D24" s="169"/>
      <c r="E24" s="169"/>
      <c r="F24" s="81"/>
      <c r="G24" s="82"/>
      <c r="H24" s="82"/>
      <c r="I24" s="82"/>
      <c r="J24" s="82"/>
      <c r="K24" s="83"/>
      <c r="L24" s="178" t="s">
        <v>112</v>
      </c>
    </row>
    <row r="25" spans="1:21" ht="10.5" customHeight="1" x14ac:dyDescent="0.2">
      <c r="A25" s="169"/>
      <c r="B25" s="169"/>
      <c r="C25" s="169"/>
      <c r="D25" s="169"/>
      <c r="E25" s="169"/>
      <c r="F25" s="84"/>
      <c r="G25" s="85"/>
      <c r="H25" s="85"/>
      <c r="I25" s="85"/>
      <c r="J25" s="85"/>
      <c r="K25" s="86"/>
      <c r="L25" s="178"/>
    </row>
    <row r="26" spans="1:21" ht="10.5" customHeight="1" x14ac:dyDescent="0.2">
      <c r="A26" s="169"/>
      <c r="B26" s="169"/>
      <c r="C26" s="169"/>
      <c r="D26" s="169"/>
      <c r="E26" s="169"/>
      <c r="L26" s="178"/>
    </row>
    <row r="27" spans="1:21" ht="10.5" customHeight="1" x14ac:dyDescent="0.2">
      <c r="A27" s="169" t="s">
        <v>3</v>
      </c>
      <c r="B27" s="169"/>
      <c r="C27" s="169"/>
      <c r="D27" s="169"/>
      <c r="E27" s="169"/>
      <c r="F27" s="81"/>
      <c r="G27" s="82"/>
      <c r="H27" s="82"/>
      <c r="I27" s="82"/>
      <c r="J27" s="82"/>
      <c r="K27" s="83"/>
      <c r="L27" s="178" t="s">
        <v>6</v>
      </c>
    </row>
    <row r="28" spans="1:21" ht="10.5" customHeight="1" x14ac:dyDescent="0.2">
      <c r="A28" s="169"/>
      <c r="B28" s="169"/>
      <c r="C28" s="169"/>
      <c r="D28" s="169"/>
      <c r="E28" s="169"/>
      <c r="F28" s="84"/>
      <c r="G28" s="85"/>
      <c r="H28" s="85"/>
      <c r="I28" s="85"/>
      <c r="J28" s="85"/>
      <c r="K28" s="86"/>
      <c r="L28" s="178"/>
    </row>
    <row r="29" spans="1:21" ht="10.5" customHeight="1" x14ac:dyDescent="0.2">
      <c r="A29" s="169"/>
      <c r="B29" s="169"/>
      <c r="C29" s="169"/>
      <c r="D29" s="169"/>
      <c r="E29" s="169"/>
      <c r="L29" s="178"/>
    </row>
    <row r="30" spans="1:21" ht="10.5" customHeight="1" x14ac:dyDescent="0.2">
      <c r="A30" s="169" t="s">
        <v>4</v>
      </c>
      <c r="B30" s="169"/>
      <c r="C30" s="169"/>
      <c r="D30" s="169"/>
      <c r="E30" s="169"/>
      <c r="F30" s="81"/>
      <c r="G30" s="82"/>
      <c r="H30" s="82"/>
      <c r="I30" s="82"/>
      <c r="J30" s="82"/>
      <c r="K30" s="83"/>
      <c r="L30" s="178" t="s">
        <v>7</v>
      </c>
    </row>
    <row r="31" spans="1:21" ht="10.5" customHeight="1" x14ac:dyDescent="0.2">
      <c r="A31" s="169"/>
      <c r="B31" s="169"/>
      <c r="C31" s="169"/>
      <c r="D31" s="169"/>
      <c r="E31" s="169"/>
      <c r="F31" s="84"/>
      <c r="G31" s="85"/>
      <c r="H31" s="85"/>
      <c r="I31" s="85"/>
      <c r="J31" s="85"/>
      <c r="K31" s="86"/>
      <c r="L31" s="178"/>
    </row>
    <row r="32" spans="1:21" ht="10.5" customHeight="1" x14ac:dyDescent="0.2">
      <c r="A32" s="169"/>
      <c r="B32" s="169"/>
      <c r="C32" s="169"/>
      <c r="D32" s="169"/>
      <c r="E32" s="169"/>
      <c r="F32" s="24"/>
      <c r="G32" s="24"/>
      <c r="H32" s="24"/>
      <c r="I32" s="24"/>
      <c r="J32" s="24"/>
      <c r="K32" s="24"/>
      <c r="L32" s="178"/>
    </row>
    <row r="33" spans="1:12" ht="10.5" customHeight="1" x14ac:dyDescent="0.2">
      <c r="A33" s="169" t="s">
        <v>5</v>
      </c>
      <c r="B33" s="169"/>
      <c r="C33" s="169"/>
      <c r="D33" s="169"/>
      <c r="E33" s="169"/>
      <c r="F33" s="81"/>
      <c r="G33" s="82"/>
      <c r="H33" s="82"/>
      <c r="I33" s="82"/>
      <c r="J33" s="82"/>
      <c r="K33" s="83"/>
      <c r="L33" s="178" t="s">
        <v>8</v>
      </c>
    </row>
    <row r="34" spans="1:12" ht="10.5" customHeight="1" x14ac:dyDescent="0.2">
      <c r="A34" s="169"/>
      <c r="B34" s="169"/>
      <c r="C34" s="169"/>
      <c r="D34" s="169"/>
      <c r="E34" s="169"/>
      <c r="F34" s="84"/>
      <c r="G34" s="85"/>
      <c r="H34" s="85"/>
      <c r="I34" s="85"/>
      <c r="J34" s="85"/>
      <c r="K34" s="86"/>
      <c r="L34" s="178"/>
    </row>
    <row r="35" spans="1:12" ht="10.5" customHeight="1" x14ac:dyDescent="0.2">
      <c r="A35" s="169"/>
      <c r="B35" s="169"/>
      <c r="C35" s="169"/>
      <c r="D35" s="169"/>
      <c r="E35" s="169"/>
      <c r="F35" s="24"/>
      <c r="G35" s="24"/>
      <c r="H35" s="24"/>
      <c r="I35" s="24"/>
      <c r="J35" s="24"/>
      <c r="K35" s="24"/>
      <c r="L35" s="178"/>
    </row>
    <row r="36" spans="1:12" ht="10.5" customHeight="1" x14ac:dyDescent="0.2">
      <c r="A36" s="169" t="s">
        <v>175</v>
      </c>
      <c r="B36" s="169"/>
      <c r="C36" s="169"/>
      <c r="D36" s="169"/>
      <c r="E36" s="169"/>
      <c r="F36" s="81"/>
      <c r="G36" s="82"/>
      <c r="H36" s="82"/>
      <c r="I36" s="82"/>
      <c r="J36" s="82"/>
      <c r="K36" s="83"/>
      <c r="L36" s="178" t="s">
        <v>9</v>
      </c>
    </row>
    <row r="37" spans="1:12" ht="10.5" customHeight="1" x14ac:dyDescent="0.2">
      <c r="A37" s="169"/>
      <c r="B37" s="169"/>
      <c r="C37" s="169"/>
      <c r="D37" s="169"/>
      <c r="E37" s="169"/>
      <c r="F37" s="84"/>
      <c r="G37" s="85"/>
      <c r="H37" s="85"/>
      <c r="I37" s="85"/>
      <c r="J37" s="85"/>
      <c r="K37" s="86"/>
      <c r="L37" s="178"/>
    </row>
    <row r="38" spans="1:12" ht="10.5" customHeight="1" x14ac:dyDescent="0.2">
      <c r="A38" s="169"/>
      <c r="B38" s="169"/>
      <c r="C38" s="169"/>
      <c r="D38" s="169"/>
      <c r="E38" s="169"/>
      <c r="F38" s="24"/>
      <c r="G38" s="24"/>
      <c r="H38" s="24"/>
      <c r="I38" s="24"/>
      <c r="J38" s="24"/>
      <c r="K38" s="24"/>
      <c r="L38" s="178"/>
    </row>
    <row r="39" spans="1:12" ht="10.5" customHeight="1" x14ac:dyDescent="0.2">
      <c r="A39" s="170" t="s">
        <v>176</v>
      </c>
      <c r="B39" s="169"/>
      <c r="C39" s="169"/>
      <c r="D39" s="169"/>
      <c r="E39" s="169"/>
      <c r="F39" s="81"/>
      <c r="G39" s="82"/>
      <c r="H39" s="82"/>
      <c r="I39" s="82"/>
      <c r="J39" s="82"/>
      <c r="K39" s="83"/>
      <c r="L39" s="178" t="s">
        <v>10</v>
      </c>
    </row>
    <row r="40" spans="1:12" ht="10.5" customHeight="1" x14ac:dyDescent="0.2">
      <c r="A40" s="169"/>
      <c r="B40" s="169"/>
      <c r="C40" s="169"/>
      <c r="D40" s="169"/>
      <c r="E40" s="169"/>
      <c r="F40" s="84"/>
      <c r="G40" s="85"/>
      <c r="H40" s="85"/>
      <c r="I40" s="85"/>
      <c r="J40" s="85"/>
      <c r="K40" s="86"/>
      <c r="L40" s="178"/>
    </row>
    <row r="41" spans="1:12" ht="10.5" customHeight="1" x14ac:dyDescent="0.2">
      <c r="A41" s="169"/>
      <c r="B41" s="169"/>
      <c r="C41" s="169"/>
      <c r="D41" s="169"/>
      <c r="E41" s="169"/>
      <c r="F41" s="169"/>
      <c r="G41" s="169"/>
      <c r="H41" s="169"/>
      <c r="L41" s="178"/>
    </row>
    <row r="42" spans="1:12" ht="10.5" customHeight="1" x14ac:dyDescent="0.2">
      <c r="A42" s="169" t="s">
        <v>80</v>
      </c>
      <c r="B42" s="169"/>
      <c r="C42" s="169"/>
      <c r="D42" s="169"/>
      <c r="E42" s="169"/>
      <c r="F42" s="169"/>
      <c r="G42" s="169"/>
      <c r="H42" s="169"/>
      <c r="I42" s="102">
        <v>45747</v>
      </c>
      <c r="J42" s="103"/>
      <c r="K42" s="104"/>
      <c r="L42" s="178" t="s">
        <v>11</v>
      </c>
    </row>
    <row r="43" spans="1:12" ht="10.5" customHeight="1" x14ac:dyDescent="0.2">
      <c r="A43" s="169" t="s">
        <v>79</v>
      </c>
      <c r="B43" s="169"/>
      <c r="C43" s="169"/>
      <c r="D43" s="169"/>
      <c r="E43" s="169"/>
      <c r="F43" s="169"/>
      <c r="G43" s="169"/>
      <c r="H43" s="169"/>
      <c r="I43" s="105"/>
      <c r="J43" s="106"/>
      <c r="K43" s="107"/>
      <c r="L43" s="178"/>
    </row>
    <row r="44" spans="1:12" ht="10.5" customHeight="1" x14ac:dyDescent="0.2">
      <c r="A44" s="169"/>
      <c r="B44" s="169"/>
      <c r="C44" s="169"/>
      <c r="D44" s="169"/>
      <c r="E44" s="169"/>
      <c r="F44" s="169"/>
      <c r="G44" s="169"/>
      <c r="H44" s="169"/>
      <c r="L44" s="178"/>
    </row>
    <row r="45" spans="1:12" ht="10.5" customHeight="1" x14ac:dyDescent="0.2">
      <c r="A45" s="169" t="s">
        <v>222</v>
      </c>
      <c r="B45" s="169"/>
      <c r="C45" s="169"/>
      <c r="D45" s="169"/>
      <c r="E45" s="169"/>
      <c r="F45" s="169"/>
      <c r="G45" s="169"/>
      <c r="H45" s="169"/>
      <c r="I45" s="71"/>
      <c r="J45" s="72"/>
      <c r="K45" s="73"/>
      <c r="L45" s="178" t="s">
        <v>12</v>
      </c>
    </row>
    <row r="46" spans="1:12" ht="10.5" customHeight="1" x14ac:dyDescent="0.2">
      <c r="A46" s="169"/>
      <c r="B46" s="169"/>
      <c r="C46" s="169"/>
      <c r="D46" s="169"/>
      <c r="E46" s="169"/>
      <c r="F46" s="169"/>
      <c r="G46" s="169"/>
      <c r="H46" s="169"/>
      <c r="I46" s="74"/>
      <c r="J46" s="75"/>
      <c r="K46" s="76"/>
      <c r="L46" s="178"/>
    </row>
    <row r="47" spans="1:12" ht="10.5" customHeight="1" x14ac:dyDescent="0.2">
      <c r="A47" s="169"/>
      <c r="B47" s="169"/>
      <c r="C47" s="169"/>
      <c r="D47" s="169"/>
      <c r="E47" s="169"/>
      <c r="F47" s="169"/>
      <c r="G47" s="169"/>
      <c r="H47" s="169"/>
      <c r="L47" s="178"/>
    </row>
    <row r="48" spans="1:12" ht="10.5" customHeight="1" x14ac:dyDescent="0.2">
      <c r="A48" s="169" t="s">
        <v>266</v>
      </c>
      <c r="B48" s="169"/>
      <c r="C48" s="169"/>
      <c r="D48" s="169"/>
      <c r="E48" s="169"/>
      <c r="F48" s="169"/>
      <c r="G48" s="169"/>
      <c r="H48" s="169"/>
      <c r="I48" s="96"/>
      <c r="J48" s="97"/>
      <c r="K48" s="98"/>
      <c r="L48" s="178" t="s">
        <v>13</v>
      </c>
    </row>
    <row r="49" spans="1:12" ht="10.5" customHeight="1" x14ac:dyDescent="0.2">
      <c r="A49" s="169" t="s">
        <v>267</v>
      </c>
      <c r="B49" s="169"/>
      <c r="C49" s="169"/>
      <c r="D49" s="169"/>
      <c r="E49" s="169"/>
      <c r="F49" s="169"/>
      <c r="G49" s="169"/>
      <c r="H49" s="169"/>
      <c r="I49" s="99"/>
      <c r="J49" s="100"/>
      <c r="K49" s="101"/>
      <c r="L49" s="178"/>
    </row>
    <row r="50" spans="1:12" ht="10.5" customHeight="1" x14ac:dyDescent="0.2">
      <c r="A50" s="169"/>
      <c r="B50" s="169"/>
      <c r="C50" s="169"/>
      <c r="D50" s="169"/>
      <c r="E50" s="169"/>
      <c r="F50" s="169"/>
      <c r="G50" s="169"/>
      <c r="H50" s="169"/>
      <c r="J50" s="169"/>
      <c r="K50" s="169"/>
      <c r="L50" s="178"/>
    </row>
    <row r="51" spans="1:12" ht="10.5" customHeight="1" x14ac:dyDescent="0.2">
      <c r="A51" s="170" t="s">
        <v>14</v>
      </c>
      <c r="B51" s="170"/>
      <c r="C51" s="170"/>
      <c r="D51" s="170"/>
      <c r="E51" s="170"/>
      <c r="F51" s="170"/>
      <c r="G51" s="170"/>
      <c r="H51" s="171"/>
      <c r="I51" s="69"/>
      <c r="J51" s="169"/>
      <c r="K51" s="169"/>
      <c r="L51" s="178" t="s">
        <v>16</v>
      </c>
    </row>
    <row r="52" spans="1:12" ht="10.5" customHeight="1" x14ac:dyDescent="0.2">
      <c r="A52" s="170"/>
      <c r="B52" s="170"/>
      <c r="C52" s="170"/>
      <c r="D52" s="170"/>
      <c r="E52" s="170"/>
      <c r="F52" s="170"/>
      <c r="G52" s="170"/>
      <c r="H52" s="171" t="s">
        <v>74</v>
      </c>
      <c r="I52" s="70"/>
      <c r="J52" s="169"/>
      <c r="K52" s="169"/>
      <c r="L52" s="178"/>
    </row>
    <row r="53" spans="1:12" ht="10.5" customHeight="1" x14ac:dyDescent="0.2">
      <c r="A53" s="170"/>
      <c r="B53" s="170"/>
      <c r="C53" s="170"/>
      <c r="D53" s="170"/>
      <c r="E53" s="170"/>
      <c r="F53" s="170"/>
      <c r="G53" s="170"/>
      <c r="H53" s="170"/>
      <c r="I53" s="25"/>
      <c r="J53" s="169"/>
      <c r="K53" s="169"/>
      <c r="L53" s="178"/>
    </row>
    <row r="54" spans="1:12" ht="10.5" customHeight="1" x14ac:dyDescent="0.2">
      <c r="A54" s="170" t="s">
        <v>15</v>
      </c>
      <c r="B54" s="170"/>
      <c r="C54" s="170"/>
      <c r="D54" s="170"/>
      <c r="E54" s="170"/>
      <c r="F54" s="170"/>
      <c r="G54" s="172"/>
      <c r="H54" s="170"/>
      <c r="I54" s="69"/>
      <c r="J54" s="169"/>
      <c r="K54" s="169"/>
      <c r="L54" s="178" t="s">
        <v>17</v>
      </c>
    </row>
    <row r="55" spans="1:12" ht="10.5" customHeight="1" x14ac:dyDescent="0.2">
      <c r="A55" s="170"/>
      <c r="B55" s="170"/>
      <c r="C55" s="170"/>
      <c r="D55" s="170"/>
      <c r="E55" s="170"/>
      <c r="F55" s="170"/>
      <c r="G55" s="170"/>
      <c r="H55" s="170"/>
      <c r="I55" s="70"/>
      <c r="J55" s="169"/>
      <c r="K55" s="169"/>
      <c r="L55" s="178"/>
    </row>
    <row r="56" spans="1:12" ht="10.5" customHeight="1" x14ac:dyDescent="0.2">
      <c r="A56" s="169"/>
      <c r="B56" s="169"/>
      <c r="C56" s="169"/>
      <c r="D56" s="169"/>
      <c r="E56" s="169"/>
      <c r="F56" s="169"/>
      <c r="G56" s="169"/>
      <c r="H56" s="169"/>
      <c r="J56" s="169"/>
      <c r="K56" s="169"/>
      <c r="L56" s="178"/>
    </row>
    <row r="57" spans="1:12" ht="10.5" customHeight="1" x14ac:dyDescent="0.2">
      <c r="A57" s="170" t="s">
        <v>205</v>
      </c>
      <c r="B57" s="170"/>
      <c r="C57" s="170"/>
      <c r="D57" s="170"/>
      <c r="E57" s="170"/>
      <c r="F57" s="170"/>
      <c r="G57" s="172"/>
      <c r="H57" s="170"/>
      <c r="I57" s="69"/>
      <c r="J57" s="170"/>
      <c r="K57" s="172"/>
      <c r="L57" s="179" t="s">
        <v>76</v>
      </c>
    </row>
    <row r="58" spans="1:12" ht="10.5" customHeight="1" x14ac:dyDescent="0.2">
      <c r="A58" s="170"/>
      <c r="B58" s="170"/>
      <c r="C58" s="170"/>
      <c r="D58" s="170"/>
      <c r="E58" s="170"/>
      <c r="F58" s="170"/>
      <c r="G58" s="170"/>
      <c r="H58" s="170"/>
      <c r="I58" s="70"/>
      <c r="J58" s="170"/>
      <c r="K58" s="172"/>
      <c r="L58" s="172"/>
    </row>
    <row r="59" spans="1:12" ht="10.5" customHeight="1" x14ac:dyDescent="0.2">
      <c r="A59" s="170"/>
      <c r="B59" s="170"/>
      <c r="C59" s="170"/>
      <c r="D59" s="170"/>
      <c r="E59" s="170"/>
      <c r="F59" s="170"/>
      <c r="G59" s="170"/>
      <c r="H59" s="170"/>
      <c r="I59" s="25"/>
      <c r="J59" s="170"/>
      <c r="K59" s="172"/>
      <c r="L59" s="172"/>
    </row>
    <row r="60" spans="1:12" ht="10.5" customHeight="1" x14ac:dyDescent="0.2">
      <c r="A60" s="170" t="s">
        <v>206</v>
      </c>
      <c r="B60" s="170"/>
      <c r="C60" s="170"/>
      <c r="D60" s="170"/>
      <c r="E60" s="170"/>
      <c r="F60" s="170"/>
      <c r="G60" s="170"/>
      <c r="H60" s="171"/>
      <c r="I60" s="77"/>
      <c r="J60" s="78"/>
      <c r="K60" s="172"/>
      <c r="L60" s="179" t="s">
        <v>75</v>
      </c>
    </row>
    <row r="61" spans="1:12" ht="10.5" customHeight="1" x14ac:dyDescent="0.2">
      <c r="A61" s="170" t="s">
        <v>217</v>
      </c>
      <c r="B61" s="170"/>
      <c r="C61" s="170"/>
      <c r="D61" s="170"/>
      <c r="E61" s="170"/>
      <c r="F61" s="170"/>
      <c r="G61" s="170"/>
      <c r="H61" s="171" t="s">
        <v>74</v>
      </c>
      <c r="I61" s="79"/>
      <c r="J61" s="80"/>
      <c r="K61" s="172"/>
      <c r="L61" s="172"/>
    </row>
    <row r="62" spans="1:12" ht="10.5" customHeight="1" x14ac:dyDescent="0.2">
      <c r="A62" s="169"/>
      <c r="B62" s="169"/>
      <c r="C62" s="169"/>
      <c r="D62" s="169"/>
      <c r="E62" s="169"/>
      <c r="F62" s="169"/>
      <c r="G62" s="169"/>
      <c r="H62" s="169"/>
      <c r="K62" s="169"/>
      <c r="L62" s="178"/>
    </row>
    <row r="63" spans="1:12" ht="10.5" customHeight="1" x14ac:dyDescent="0.2">
      <c r="A63" s="169"/>
      <c r="B63" s="169"/>
      <c r="C63" s="169"/>
      <c r="D63" s="169"/>
      <c r="E63" s="169"/>
      <c r="F63" s="169"/>
      <c r="G63" s="169"/>
      <c r="H63" s="169"/>
      <c r="K63" s="169"/>
      <c r="L63" s="178"/>
    </row>
    <row r="64" spans="1:12" ht="10.5" customHeight="1" x14ac:dyDescent="0.2">
      <c r="A64" s="169" t="s">
        <v>186</v>
      </c>
      <c r="B64" s="169"/>
      <c r="C64" s="169"/>
      <c r="D64" s="169"/>
      <c r="E64" s="169"/>
      <c r="F64" s="169"/>
      <c r="G64" s="169"/>
      <c r="H64" s="169"/>
      <c r="K64" s="169"/>
      <c r="L64" s="178"/>
    </row>
    <row r="65" spans="4:12" ht="10.5" customHeight="1" x14ac:dyDescent="0.2">
      <c r="D65" s="169"/>
      <c r="K65" s="169"/>
      <c r="L65" s="178"/>
    </row>
    <row r="66" spans="4:12" ht="10.5" customHeight="1" x14ac:dyDescent="0.2">
      <c r="D66" s="169"/>
      <c r="K66" s="169"/>
    </row>
    <row r="67" spans="4:12" ht="10.5" customHeight="1" x14ac:dyDescent="0.2"/>
    <row r="68" spans="4:12" ht="10.5" customHeight="1" x14ac:dyDescent="0.2"/>
    <row r="69" spans="4:12" ht="10.5" customHeight="1" x14ac:dyDescent="0.2"/>
  </sheetData>
  <sheetProtection sheet="1" formatCells="0" selectLockedCells="1"/>
  <mergeCells count="17">
    <mergeCell ref="F30:K31"/>
    <mergeCell ref="F33:K34"/>
    <mergeCell ref="F36:K37"/>
    <mergeCell ref="F39:K40"/>
    <mergeCell ref="I48:K49"/>
    <mergeCell ref="I42:K43"/>
    <mergeCell ref="F11:K12"/>
    <mergeCell ref="F17:K18"/>
    <mergeCell ref="F20:K22"/>
    <mergeCell ref="F24:K25"/>
    <mergeCell ref="F27:K28"/>
    <mergeCell ref="F14:K15"/>
    <mergeCell ref="I57:I58"/>
    <mergeCell ref="I45:K46"/>
    <mergeCell ref="I51:I52"/>
    <mergeCell ref="I54:I55"/>
    <mergeCell ref="I60:J61"/>
  </mergeCells>
  <dataValidations count="2">
    <dataValidation type="list" allowBlank="1" showInputMessage="1" showErrorMessage="1" sqref="I54:I55 I57:I58 I51:I52" xr:uid="{00000000-0002-0000-0000-000000000000}">
      <formula1>$H$52:$H$53</formula1>
    </dataValidation>
    <dataValidation type="list" allowBlank="1" showInputMessage="1" showErrorMessage="1" sqref="I60:J61" xr:uid="{A9A1848A-D069-4169-9356-39087E80A3B0}">
      <formula1>$H$60:$H$61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tabSelected="1" workbookViewId="0">
      <selection activeCellId="1" sqref="F11 A1:F11"/>
    </sheetView>
  </sheetViews>
  <sheetFormatPr defaultColWidth="11.7109375" defaultRowHeight="14.25" x14ac:dyDescent="0.2"/>
  <cols>
    <col min="1" max="16384" width="11.7109375" style="1"/>
  </cols>
  <sheetData>
    <row r="1" spans="1:6" x14ac:dyDescent="0.2">
      <c r="A1" s="173"/>
      <c r="B1" s="173" t="s">
        <v>71</v>
      </c>
      <c r="C1" s="245" t="s">
        <v>72</v>
      </c>
      <c r="D1" s="245" t="s">
        <v>73</v>
      </c>
      <c r="E1" s="244"/>
      <c r="F1" s="244"/>
    </row>
    <row r="2" spans="1:6" x14ac:dyDescent="0.2">
      <c r="A2" s="246" t="s">
        <v>74</v>
      </c>
      <c r="B2" s="169">
        <v>0.01</v>
      </c>
      <c r="C2" s="247">
        <v>0</v>
      </c>
      <c r="D2" s="248">
        <v>0</v>
      </c>
      <c r="E2" s="244"/>
      <c r="F2" s="244"/>
    </row>
    <row r="3" spans="1:6" x14ac:dyDescent="0.2">
      <c r="A3" s="249">
        <v>0.01</v>
      </c>
      <c r="B3" s="250">
        <v>13259.99</v>
      </c>
      <c r="C3" s="251">
        <v>5.1999999999999998E-2</v>
      </c>
      <c r="D3" s="251">
        <v>0.14380000000000001</v>
      </c>
      <c r="E3" s="244"/>
      <c r="F3" s="244"/>
    </row>
    <row r="4" spans="1:6" x14ac:dyDescent="0.2">
      <c r="A4" s="250">
        <v>13260</v>
      </c>
      <c r="B4" s="250">
        <v>26831.99</v>
      </c>
      <c r="C4" s="251">
        <v>6.5000000000000002E-2</v>
      </c>
      <c r="D4" s="251">
        <v>0.14380000000000001</v>
      </c>
      <c r="E4" s="244"/>
      <c r="F4" s="244"/>
    </row>
    <row r="5" spans="1:6" x14ac:dyDescent="0.2">
      <c r="A5" s="250">
        <v>26832</v>
      </c>
      <c r="B5" s="250">
        <v>32691.99</v>
      </c>
      <c r="C5" s="251">
        <v>8.3000000000000004E-2</v>
      </c>
      <c r="D5" s="251">
        <v>0.14380000000000001</v>
      </c>
      <c r="E5" s="244"/>
      <c r="F5" s="244"/>
    </row>
    <row r="6" spans="1:6" x14ac:dyDescent="0.2">
      <c r="A6" s="250">
        <v>32692</v>
      </c>
      <c r="B6" s="250">
        <v>49078.99</v>
      </c>
      <c r="C6" s="251">
        <v>9.8000000000000004E-2</v>
      </c>
      <c r="D6" s="251">
        <v>0.14380000000000001</v>
      </c>
      <c r="E6" s="244"/>
      <c r="F6" s="244"/>
    </row>
    <row r="7" spans="1:6" x14ac:dyDescent="0.2">
      <c r="A7" s="250">
        <v>49079</v>
      </c>
      <c r="B7" s="250">
        <v>62924.99</v>
      </c>
      <c r="C7" s="251">
        <v>0.107</v>
      </c>
      <c r="D7" s="251">
        <v>0.14380000000000001</v>
      </c>
      <c r="E7" s="244"/>
      <c r="F7" s="244"/>
    </row>
    <row r="8" spans="1:6" x14ac:dyDescent="0.2">
      <c r="A8" s="250">
        <v>62925</v>
      </c>
      <c r="B8" s="249" t="s">
        <v>268</v>
      </c>
      <c r="C8" s="251">
        <v>0.125</v>
      </c>
      <c r="D8" s="251">
        <v>0.14380000000000001</v>
      </c>
      <c r="E8" s="244"/>
      <c r="F8" s="244"/>
    </row>
    <row r="9" spans="1:6" x14ac:dyDescent="0.2">
      <c r="A9" s="252"/>
      <c r="B9" s="252"/>
      <c r="C9" s="247"/>
      <c r="D9" s="248"/>
      <c r="E9" s="244"/>
      <c r="F9" s="244"/>
    </row>
    <row r="10" spans="1:6" x14ac:dyDescent="0.2">
      <c r="A10" s="252"/>
      <c r="B10" s="252"/>
      <c r="C10" s="247"/>
      <c r="D10" s="248"/>
      <c r="E10" s="244"/>
      <c r="F10" s="244"/>
    </row>
    <row r="11" spans="1:6" x14ac:dyDescent="0.2">
      <c r="A11" s="252"/>
      <c r="B11" s="252"/>
      <c r="C11" s="247"/>
      <c r="D11" s="248"/>
      <c r="E11" s="244"/>
      <c r="F11" s="244"/>
    </row>
    <row r="12" spans="1:6" x14ac:dyDescent="0.2">
      <c r="A12" s="63"/>
      <c r="B12" s="63"/>
      <c r="C12" s="61"/>
      <c r="D12" s="62"/>
    </row>
    <row r="13" spans="1:6" x14ac:dyDescent="0.2">
      <c r="A13" s="63"/>
      <c r="B13" s="63"/>
      <c r="C13" s="61"/>
      <c r="D13" s="62"/>
    </row>
  </sheetData>
  <sheetProtection sheet="1" objects="1" scenarios="1" selectLockedCells="1"/>
  <pageMargins left="0.82677165354330717" right="0.82677165354330717" top="0.51181102362204722" bottom="0.70866141732283472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4"/>
  <sheetViews>
    <sheetView zoomScaleNormal="100" zoomScalePageLayoutView="120" workbookViewId="0">
      <selection activeCell="H34" sqref="H34:H35"/>
    </sheetView>
  </sheetViews>
  <sheetFormatPr defaultColWidth="6.85546875" defaultRowHeight="11.25" x14ac:dyDescent="0.2"/>
  <cols>
    <col min="1" max="6" width="6.85546875" style="20"/>
    <col min="7" max="7" width="2.7109375" style="20" customWidth="1"/>
    <col min="8" max="8" width="15" style="20" customWidth="1"/>
    <col min="9" max="9" width="5.42578125" style="20" customWidth="1"/>
    <col min="10" max="10" width="4.140625" style="20" customWidth="1"/>
    <col min="11" max="11" width="15" style="20" customWidth="1"/>
    <col min="12" max="12" width="5.42578125" style="21" customWidth="1"/>
    <col min="13" max="16384" width="6.85546875" style="20"/>
  </cols>
  <sheetData>
    <row r="1" spans="1:12" ht="22.5" customHeight="1" x14ac:dyDescent="0.2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78"/>
    </row>
    <row r="2" spans="1:12" x14ac:dyDescent="0.2">
      <c r="A2" s="176" t="s">
        <v>18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78"/>
    </row>
    <row r="3" spans="1:12" x14ac:dyDescent="0.2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78"/>
    </row>
    <row r="4" spans="1:12" ht="22.5" customHeight="1" x14ac:dyDescent="0.2">
      <c r="A4" s="169" t="s">
        <v>223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2" x14ac:dyDescent="0.2">
      <c r="A5" s="169" t="s">
        <v>115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78"/>
    </row>
    <row r="6" spans="1:12" ht="11.25" customHeight="1" x14ac:dyDescent="0.2">
      <c r="A6" s="169" t="s">
        <v>19</v>
      </c>
      <c r="B6" s="169"/>
      <c r="C6" s="169"/>
      <c r="D6" s="169"/>
      <c r="E6" s="169"/>
      <c r="F6" s="184"/>
      <c r="G6" s="185"/>
      <c r="H6" s="113"/>
      <c r="I6" s="21">
        <v>1</v>
      </c>
      <c r="K6" s="113"/>
      <c r="L6" s="21" t="s">
        <v>20</v>
      </c>
    </row>
    <row r="7" spans="1:12" ht="11.25" customHeight="1" x14ac:dyDescent="0.2">
      <c r="A7" s="169"/>
      <c r="B7" s="169"/>
      <c r="C7" s="169"/>
      <c r="D7" s="169"/>
      <c r="E7" s="169"/>
      <c r="F7" s="184"/>
      <c r="G7" s="185"/>
      <c r="H7" s="114"/>
      <c r="I7" s="21"/>
      <c r="J7"/>
      <c r="K7" s="114"/>
    </row>
    <row r="8" spans="1:12" x14ac:dyDescent="0.2">
      <c r="A8" s="169"/>
      <c r="B8" s="169"/>
      <c r="C8" s="169"/>
      <c r="D8" s="169"/>
      <c r="E8" s="169"/>
      <c r="F8" s="169"/>
      <c r="G8" s="169"/>
      <c r="H8" s="24"/>
      <c r="I8" s="21"/>
      <c r="K8" s="24"/>
    </row>
    <row r="9" spans="1:12" ht="11.25" customHeight="1" x14ac:dyDescent="0.2">
      <c r="A9" s="169" t="s">
        <v>144</v>
      </c>
      <c r="B9" s="183"/>
      <c r="C9" s="183"/>
      <c r="D9" s="183"/>
      <c r="E9" s="183"/>
      <c r="F9" s="183"/>
      <c r="G9" s="169"/>
      <c r="H9" s="115"/>
      <c r="I9" s="21">
        <v>2</v>
      </c>
      <c r="K9" s="115"/>
      <c r="L9" s="21" t="s">
        <v>21</v>
      </c>
    </row>
    <row r="10" spans="1:12" x14ac:dyDescent="0.2">
      <c r="A10" s="186" t="s">
        <v>146</v>
      </c>
      <c r="B10" s="183"/>
      <c r="C10" s="183"/>
      <c r="D10" s="183"/>
      <c r="E10" s="183"/>
      <c r="F10" s="183"/>
      <c r="G10" s="169"/>
      <c r="H10" s="116"/>
      <c r="I10" s="21"/>
      <c r="K10" s="116"/>
    </row>
    <row r="11" spans="1:12" x14ac:dyDescent="0.2">
      <c r="A11" s="186" t="s">
        <v>145</v>
      </c>
      <c r="B11" s="183"/>
      <c r="C11" s="183"/>
      <c r="D11" s="183"/>
      <c r="E11" s="183"/>
      <c r="F11" s="183"/>
      <c r="G11" s="169"/>
      <c r="H11" s="24"/>
      <c r="I11" s="21"/>
      <c r="K11" s="24"/>
    </row>
    <row r="12" spans="1:12" x14ac:dyDescent="0.2">
      <c r="A12" s="169"/>
      <c r="B12" s="169"/>
      <c r="C12" s="169"/>
      <c r="D12" s="169"/>
      <c r="E12" s="169"/>
      <c r="F12" s="169"/>
      <c r="G12" s="169"/>
      <c r="H12" s="24"/>
      <c r="I12" s="21"/>
      <c r="K12" s="24"/>
    </row>
    <row r="13" spans="1:12" ht="11.25" customHeight="1" x14ac:dyDescent="0.2">
      <c r="A13" s="169" t="s">
        <v>189</v>
      </c>
      <c r="B13" s="169"/>
      <c r="C13" s="169"/>
      <c r="D13" s="169"/>
      <c r="E13" s="169"/>
      <c r="F13" s="169"/>
      <c r="G13" s="169"/>
      <c r="H13" s="115"/>
      <c r="I13" s="21">
        <v>3</v>
      </c>
      <c r="K13" s="115"/>
      <c r="L13" s="21" t="s">
        <v>22</v>
      </c>
    </row>
    <row r="14" spans="1:12" x14ac:dyDescent="0.2">
      <c r="A14" s="169" t="s">
        <v>147</v>
      </c>
      <c r="B14" s="169"/>
      <c r="C14" s="169"/>
      <c r="D14" s="169"/>
      <c r="E14" s="169"/>
      <c r="F14" s="169"/>
      <c r="G14" s="169"/>
      <c r="H14" s="116"/>
      <c r="I14" s="21"/>
      <c r="K14" s="116"/>
    </row>
    <row r="15" spans="1:12" x14ac:dyDescent="0.2">
      <c r="A15" s="169"/>
      <c r="B15" s="169"/>
      <c r="C15" s="169"/>
      <c r="D15" s="169"/>
      <c r="E15" s="169"/>
      <c r="F15" s="169"/>
      <c r="G15" s="169"/>
      <c r="I15" s="21"/>
    </row>
    <row r="16" spans="1:12" ht="11.25" customHeight="1" x14ac:dyDescent="0.2">
      <c r="A16" s="169" t="s">
        <v>190</v>
      </c>
      <c r="B16" s="169"/>
      <c r="C16" s="169"/>
      <c r="D16" s="169"/>
      <c r="E16" s="169"/>
      <c r="F16" s="169"/>
      <c r="G16" s="169"/>
      <c r="H16" s="108">
        <f>H9-H13</f>
        <v>0</v>
      </c>
      <c r="I16" s="21">
        <v>4</v>
      </c>
      <c r="K16" s="108">
        <f>K9-K13</f>
        <v>0</v>
      </c>
      <c r="L16" s="21" t="s">
        <v>23</v>
      </c>
    </row>
    <row r="17" spans="1:12" x14ac:dyDescent="0.2">
      <c r="A17" s="169" t="s">
        <v>191</v>
      </c>
      <c r="B17" s="169"/>
      <c r="C17" s="169"/>
      <c r="D17" s="169"/>
      <c r="E17" s="169"/>
      <c r="F17" s="169"/>
      <c r="G17" s="169"/>
      <c r="H17" s="109"/>
      <c r="I17" s="21"/>
      <c r="K17" s="109"/>
    </row>
    <row r="18" spans="1:12" x14ac:dyDescent="0.2">
      <c r="A18" s="169" t="s">
        <v>148</v>
      </c>
      <c r="B18" s="169"/>
      <c r="C18" s="169"/>
      <c r="D18" s="169"/>
      <c r="E18" s="169"/>
      <c r="F18" s="169"/>
      <c r="G18" s="169"/>
      <c r="I18" s="21"/>
    </row>
    <row r="19" spans="1:12" x14ac:dyDescent="0.2">
      <c r="A19" s="169"/>
      <c r="B19" s="169"/>
      <c r="C19" s="169"/>
      <c r="D19" s="169"/>
      <c r="E19" s="169"/>
      <c r="F19" s="169"/>
      <c r="G19" s="169"/>
      <c r="I19" s="21"/>
    </row>
    <row r="20" spans="1:12" x14ac:dyDescent="0.2">
      <c r="A20" s="169" t="s">
        <v>192</v>
      </c>
      <c r="B20" s="169"/>
      <c r="C20" s="169"/>
      <c r="D20" s="169"/>
      <c r="E20" s="169"/>
      <c r="F20" s="169"/>
      <c r="G20" s="169"/>
      <c r="H20" s="110" t="e">
        <f>H16/H9</f>
        <v>#DIV/0!</v>
      </c>
      <c r="I20" s="21">
        <v>5</v>
      </c>
      <c r="K20" s="110" t="e">
        <f>K16/K9</f>
        <v>#DIV/0!</v>
      </c>
      <c r="L20" s="21" t="s">
        <v>24</v>
      </c>
    </row>
    <row r="21" spans="1:12" x14ac:dyDescent="0.2">
      <c r="A21" s="169"/>
      <c r="B21" s="169"/>
      <c r="C21" s="169"/>
      <c r="D21" s="169"/>
      <c r="E21" s="169"/>
      <c r="F21" s="169"/>
      <c r="G21" s="169"/>
      <c r="H21" s="111"/>
      <c r="I21" s="21"/>
      <c r="K21" s="111"/>
    </row>
    <row r="22" spans="1:12" x14ac:dyDescent="0.2">
      <c r="A22" s="169"/>
      <c r="B22" s="169"/>
      <c r="C22" s="169"/>
      <c r="D22" s="169"/>
      <c r="E22" s="169"/>
      <c r="F22" s="169"/>
      <c r="G22" s="169"/>
    </row>
    <row r="23" spans="1:12" x14ac:dyDescent="0.2">
      <c r="A23" s="176" t="s">
        <v>25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78"/>
    </row>
    <row r="24" spans="1:12" x14ac:dyDescent="0.2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78"/>
    </row>
    <row r="25" spans="1:12" ht="15.75" customHeight="1" x14ac:dyDescent="0.2">
      <c r="A25" s="169" t="s">
        <v>224</v>
      </c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</row>
    <row r="26" spans="1:12" x14ac:dyDescent="0.2">
      <c r="A26" s="169" t="s">
        <v>114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78"/>
    </row>
    <row r="27" spans="1:12" ht="16.5" customHeight="1" x14ac:dyDescent="0.2">
      <c r="A27" s="169" t="s">
        <v>225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69"/>
      <c r="L27" s="169"/>
    </row>
    <row r="28" spans="1:12" ht="11.25" customHeight="1" x14ac:dyDescent="0.2">
      <c r="A28" s="169" t="s">
        <v>149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</row>
    <row r="29" spans="1:12" ht="11.25" customHeight="1" x14ac:dyDescent="0.2">
      <c r="A29" s="169" t="s">
        <v>150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</row>
    <row r="30" spans="1:12" ht="11.25" customHeight="1" x14ac:dyDescent="0.2">
      <c r="A30" s="169" t="s">
        <v>151</v>
      </c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169"/>
    </row>
    <row r="31" spans="1:12" x14ac:dyDescent="0.2">
      <c r="A31" s="169"/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78"/>
    </row>
    <row r="32" spans="1:12" x14ac:dyDescent="0.2">
      <c r="A32" s="176" t="s">
        <v>26</v>
      </c>
      <c r="B32" s="169"/>
      <c r="C32" s="169"/>
      <c r="D32" s="169"/>
      <c r="E32" s="169"/>
      <c r="F32" s="169"/>
      <c r="G32" s="169"/>
    </row>
    <row r="33" spans="1:12" x14ac:dyDescent="0.2">
      <c r="A33" s="169"/>
      <c r="B33" s="169"/>
      <c r="C33" s="169"/>
      <c r="D33" s="169"/>
      <c r="E33" s="169"/>
      <c r="F33" s="169"/>
      <c r="G33" s="169"/>
    </row>
    <row r="34" spans="1:12" ht="11.25" customHeight="1" x14ac:dyDescent="0.2">
      <c r="A34" s="169" t="s">
        <v>19</v>
      </c>
      <c r="B34" s="169"/>
      <c r="C34" s="169"/>
      <c r="D34" s="169"/>
      <c r="E34" s="169"/>
      <c r="F34" s="184"/>
      <c r="G34" s="185"/>
      <c r="H34" s="113"/>
      <c r="I34" s="21">
        <v>6</v>
      </c>
      <c r="K34" s="113"/>
      <c r="L34" s="21" t="s">
        <v>27</v>
      </c>
    </row>
    <row r="35" spans="1:12" ht="11.25" customHeight="1" x14ac:dyDescent="0.2">
      <c r="A35" s="169"/>
      <c r="B35" s="169"/>
      <c r="C35" s="169"/>
      <c r="D35" s="169"/>
      <c r="E35" s="169"/>
      <c r="F35" s="184"/>
      <c r="G35" s="185"/>
      <c r="H35" s="114"/>
      <c r="I35" s="21"/>
      <c r="J35"/>
      <c r="K35" s="114"/>
    </row>
    <row r="36" spans="1:12" x14ac:dyDescent="0.2">
      <c r="A36" s="169"/>
      <c r="B36" s="169"/>
      <c r="C36" s="169"/>
      <c r="D36" s="169"/>
      <c r="E36" s="169"/>
      <c r="F36" s="169"/>
      <c r="G36" s="169"/>
      <c r="H36" s="24"/>
      <c r="K36" s="24"/>
    </row>
    <row r="37" spans="1:12" ht="11.25" customHeight="1" x14ac:dyDescent="0.2">
      <c r="A37" s="169" t="s">
        <v>152</v>
      </c>
      <c r="B37" s="169"/>
      <c r="C37" s="169"/>
      <c r="D37" s="169"/>
      <c r="E37" s="169"/>
      <c r="F37" s="169"/>
      <c r="G37" s="169"/>
      <c r="H37" s="115"/>
      <c r="I37" s="21">
        <v>7</v>
      </c>
      <c r="K37" s="115"/>
      <c r="L37" s="21" t="s">
        <v>28</v>
      </c>
    </row>
    <row r="38" spans="1:12" x14ac:dyDescent="0.2">
      <c r="A38" s="169" t="s">
        <v>226</v>
      </c>
      <c r="B38" s="169"/>
      <c r="C38" s="169"/>
      <c r="D38" s="169"/>
      <c r="E38" s="169"/>
      <c r="F38" s="169"/>
      <c r="G38" s="169"/>
      <c r="H38" s="116"/>
      <c r="I38" s="21"/>
      <c r="K38" s="116"/>
    </row>
    <row r="39" spans="1:12" x14ac:dyDescent="0.2">
      <c r="A39" s="169" t="s">
        <v>227</v>
      </c>
      <c r="B39" s="169"/>
      <c r="C39" s="169"/>
      <c r="D39" s="169"/>
      <c r="E39" s="169"/>
      <c r="F39" s="169"/>
      <c r="G39" s="169"/>
    </row>
    <row r="40" spans="1:12" x14ac:dyDescent="0.2">
      <c r="A40" s="169" t="s">
        <v>207</v>
      </c>
      <c r="B40" s="169"/>
      <c r="C40" s="169"/>
      <c r="D40" s="169"/>
      <c r="E40" s="169"/>
      <c r="F40" s="169"/>
      <c r="G40" s="169"/>
    </row>
    <row r="41" spans="1:12" x14ac:dyDescent="0.2">
      <c r="A41" s="169"/>
      <c r="B41" s="169"/>
      <c r="C41" s="169"/>
      <c r="D41" s="169"/>
      <c r="E41" s="169"/>
      <c r="F41" s="169"/>
      <c r="G41" s="169"/>
    </row>
    <row r="42" spans="1:12" x14ac:dyDescent="0.2">
      <c r="A42" s="169" t="s">
        <v>30</v>
      </c>
      <c r="B42" s="169"/>
      <c r="C42" s="169"/>
      <c r="D42" s="169"/>
      <c r="E42" s="169"/>
      <c r="F42" s="169"/>
      <c r="G42" s="169"/>
      <c r="H42" s="108" t="e">
        <f>H37*H20</f>
        <v>#DIV/0!</v>
      </c>
      <c r="I42" s="21">
        <v>8</v>
      </c>
      <c r="K42" s="108" t="e">
        <f>K37*K20</f>
        <v>#DIV/0!</v>
      </c>
      <c r="L42" s="21" t="s">
        <v>29</v>
      </c>
    </row>
    <row r="43" spans="1:12" x14ac:dyDescent="0.2">
      <c r="A43" s="169"/>
      <c r="B43" s="169"/>
      <c r="C43" s="169"/>
      <c r="D43" s="169"/>
      <c r="E43" s="169"/>
      <c r="F43" s="169"/>
      <c r="G43" s="169"/>
      <c r="H43" s="109"/>
      <c r="I43" s="21"/>
      <c r="K43" s="109"/>
    </row>
    <row r="44" spans="1:12" x14ac:dyDescent="0.2">
      <c r="A44" s="169"/>
      <c r="B44" s="169"/>
      <c r="C44" s="169"/>
      <c r="D44" s="169"/>
      <c r="E44" s="169"/>
      <c r="F44" s="169"/>
      <c r="G44" s="169"/>
    </row>
    <row r="45" spans="1:12" x14ac:dyDescent="0.2">
      <c r="A45" s="169" t="s">
        <v>228</v>
      </c>
      <c r="B45" s="169"/>
      <c r="C45" s="169"/>
      <c r="D45" s="169"/>
      <c r="E45" s="169"/>
      <c r="F45" s="169"/>
      <c r="G45" s="169"/>
      <c r="J45" s="112" t="e">
        <f>H42+K42</f>
        <v>#DIV/0!</v>
      </c>
      <c r="K45" s="104"/>
      <c r="L45" s="21">
        <v>9</v>
      </c>
    </row>
    <row r="46" spans="1:12" x14ac:dyDescent="0.2">
      <c r="A46" s="169"/>
      <c r="B46" s="169"/>
      <c r="C46" s="169"/>
      <c r="D46" s="169"/>
      <c r="E46" s="169"/>
      <c r="F46" s="169"/>
      <c r="G46" s="169"/>
      <c r="J46" s="105"/>
      <c r="K46" s="107"/>
    </row>
    <row r="47" spans="1:12" x14ac:dyDescent="0.2">
      <c r="A47" s="169"/>
      <c r="B47" s="169"/>
      <c r="C47" s="169"/>
      <c r="D47" s="169"/>
      <c r="E47" s="169"/>
      <c r="F47" s="169"/>
      <c r="G47" s="169"/>
    </row>
    <row r="48" spans="1:12" x14ac:dyDescent="0.2">
      <c r="A48" s="169" t="s">
        <v>229</v>
      </c>
      <c r="B48" s="169"/>
      <c r="C48" s="169"/>
      <c r="D48" s="169"/>
      <c r="E48" s="169"/>
      <c r="F48" s="169"/>
      <c r="G48" s="169"/>
      <c r="J48" s="112" t="e">
        <f>'Page 7'!J25</f>
        <v>#DIV/0!</v>
      </c>
      <c r="K48" s="104"/>
      <c r="L48" s="21">
        <v>10</v>
      </c>
    </row>
    <row r="49" spans="1:12" x14ac:dyDescent="0.2">
      <c r="A49" s="169"/>
      <c r="B49" s="169"/>
      <c r="C49" s="169"/>
      <c r="D49" s="169"/>
      <c r="E49" s="169"/>
      <c r="F49" s="169"/>
      <c r="G49" s="169"/>
      <c r="J49" s="105"/>
      <c r="K49" s="107"/>
    </row>
    <row r="50" spans="1:12" x14ac:dyDescent="0.2">
      <c r="A50" s="169"/>
      <c r="B50" s="169"/>
      <c r="C50" s="169"/>
      <c r="D50" s="169"/>
      <c r="E50" s="169"/>
      <c r="F50" s="169"/>
      <c r="G50" s="169"/>
    </row>
    <row r="51" spans="1:12" x14ac:dyDescent="0.2">
      <c r="A51" s="169" t="s">
        <v>230</v>
      </c>
      <c r="B51" s="169"/>
      <c r="C51" s="169"/>
      <c r="D51" s="169"/>
      <c r="E51" s="169"/>
      <c r="F51" s="169"/>
      <c r="G51" s="169"/>
      <c r="J51" s="112" t="e">
        <f>J45+J48</f>
        <v>#DIV/0!</v>
      </c>
      <c r="K51" s="104"/>
      <c r="L51" s="21">
        <v>11</v>
      </c>
    </row>
    <row r="52" spans="1:12" x14ac:dyDescent="0.2">
      <c r="A52" s="169"/>
      <c r="B52" s="169"/>
      <c r="C52" s="169"/>
      <c r="D52" s="169"/>
      <c r="E52" s="169"/>
      <c r="F52" s="169"/>
      <c r="G52" s="169"/>
      <c r="J52" s="105"/>
      <c r="K52" s="107"/>
    </row>
    <row r="53" spans="1:12" x14ac:dyDescent="0.2">
      <c r="A53" s="169"/>
      <c r="B53" s="169"/>
      <c r="C53" s="169"/>
      <c r="D53" s="169"/>
      <c r="E53" s="169"/>
      <c r="F53" s="169"/>
      <c r="G53" s="169"/>
    </row>
    <row r="54" spans="1:12" x14ac:dyDescent="0.2">
      <c r="A54" s="176" t="s">
        <v>78</v>
      </c>
      <c r="B54" s="169"/>
      <c r="C54" s="169"/>
      <c r="D54" s="169"/>
      <c r="E54" s="169"/>
      <c r="F54" s="169"/>
      <c r="G54" s="169"/>
    </row>
    <row r="55" spans="1:12" x14ac:dyDescent="0.2">
      <c r="A55" s="169"/>
      <c r="B55" s="169"/>
      <c r="C55" s="169"/>
      <c r="D55" s="169"/>
      <c r="E55" s="169"/>
      <c r="F55" s="169"/>
      <c r="G55" s="169"/>
    </row>
    <row r="56" spans="1:12" ht="11.25" customHeight="1" x14ac:dyDescent="0.2">
      <c r="A56" s="169" t="s">
        <v>153</v>
      </c>
      <c r="B56" s="169"/>
      <c r="C56" s="169"/>
      <c r="D56" s="169"/>
      <c r="E56" s="169"/>
      <c r="F56" s="169"/>
      <c r="G56" s="169"/>
      <c r="H56" s="115"/>
      <c r="I56" s="21">
        <v>12</v>
      </c>
      <c r="K56" s="115"/>
      <c r="L56" s="21" t="s">
        <v>31</v>
      </c>
    </row>
    <row r="57" spans="1:12" x14ac:dyDescent="0.2">
      <c r="A57" s="169" t="s">
        <v>154</v>
      </c>
      <c r="B57" s="169"/>
      <c r="C57" s="169"/>
      <c r="D57" s="169"/>
      <c r="E57" s="169"/>
      <c r="F57" s="169"/>
      <c r="G57" s="169"/>
      <c r="H57" s="116"/>
      <c r="K57" s="116"/>
    </row>
    <row r="58" spans="1:12" x14ac:dyDescent="0.2">
      <c r="A58" s="169" t="s">
        <v>270</v>
      </c>
      <c r="B58" s="169"/>
      <c r="C58" s="169"/>
      <c r="D58" s="169"/>
      <c r="E58" s="169"/>
      <c r="F58" s="169"/>
      <c r="G58" s="169"/>
    </row>
    <row r="59" spans="1:12" x14ac:dyDescent="0.2">
      <c r="A59" s="169" t="s">
        <v>155</v>
      </c>
      <c r="B59" s="169"/>
      <c r="C59" s="169"/>
      <c r="D59" s="169"/>
      <c r="E59" s="169"/>
      <c r="F59" s="169"/>
      <c r="G59" s="169"/>
    </row>
    <row r="60" spans="1:12" x14ac:dyDescent="0.2">
      <c r="A60" s="169"/>
      <c r="B60" s="169"/>
      <c r="C60" s="169"/>
      <c r="D60" s="169"/>
      <c r="E60" s="169"/>
      <c r="F60" s="169"/>
      <c r="G60" s="169"/>
    </row>
    <row r="61" spans="1:12" ht="11.25" customHeight="1" x14ac:dyDescent="0.2">
      <c r="A61" s="169" t="s">
        <v>156</v>
      </c>
      <c r="B61" s="169"/>
      <c r="C61" s="169"/>
      <c r="D61" s="169"/>
      <c r="E61" s="169"/>
      <c r="F61" s="169"/>
      <c r="G61" s="169"/>
      <c r="H61" s="108" t="e">
        <f>H56*' Page 2'!H20</f>
        <v>#DIV/0!</v>
      </c>
      <c r="I61" s="21">
        <v>13</v>
      </c>
      <c r="K61" s="108" t="e">
        <f>K56*' Page 2'!K20</f>
        <v>#DIV/0!</v>
      </c>
      <c r="L61" s="21" t="s">
        <v>32</v>
      </c>
    </row>
    <row r="62" spans="1:12" x14ac:dyDescent="0.2">
      <c r="A62" s="169" t="s">
        <v>158</v>
      </c>
      <c r="B62" s="169"/>
      <c r="C62" s="169"/>
      <c r="D62" s="169"/>
      <c r="E62" s="169"/>
      <c r="F62" s="169"/>
      <c r="G62" s="169"/>
      <c r="H62" s="109"/>
      <c r="K62" s="109"/>
    </row>
    <row r="63" spans="1:12" x14ac:dyDescent="0.2">
      <c r="A63" s="169" t="s">
        <v>157</v>
      </c>
      <c r="B63" s="169"/>
      <c r="C63" s="169"/>
      <c r="D63" s="169"/>
      <c r="E63" s="169"/>
      <c r="F63" s="169"/>
      <c r="G63" s="169"/>
    </row>
    <row r="64" spans="1:12" x14ac:dyDescent="0.2">
      <c r="A64" s="169"/>
      <c r="B64" s="169"/>
      <c r="C64" s="169"/>
      <c r="D64" s="169"/>
      <c r="E64" s="169"/>
      <c r="F64" s="169"/>
      <c r="G64" s="169"/>
    </row>
  </sheetData>
  <sheetProtection sheet="1" formatCells="0" selectLockedCells="1"/>
  <mergeCells count="23">
    <mergeCell ref="H6:H7"/>
    <mergeCell ref="H9:H10"/>
    <mergeCell ref="H13:H14"/>
    <mergeCell ref="K6:K7"/>
    <mergeCell ref="K9:K10"/>
    <mergeCell ref="K13:K14"/>
    <mergeCell ref="J48:K49"/>
    <mergeCell ref="J51:K52"/>
    <mergeCell ref="K61:K62"/>
    <mergeCell ref="H61:H62"/>
    <mergeCell ref="K20:K21"/>
    <mergeCell ref="J45:K46"/>
    <mergeCell ref="H34:H35"/>
    <mergeCell ref="K34:K35"/>
    <mergeCell ref="H37:H38"/>
    <mergeCell ref="K37:K38"/>
    <mergeCell ref="H56:H57"/>
    <mergeCell ref="K56:K57"/>
    <mergeCell ref="K16:K17"/>
    <mergeCell ref="H16:H17"/>
    <mergeCell ref="H20:H21"/>
    <mergeCell ref="H42:H43"/>
    <mergeCell ref="K42:K4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5"/>
  <sheetViews>
    <sheetView zoomScaleNormal="100" workbookViewId="0">
      <selection activeCell="H6" sqref="H6:H7"/>
    </sheetView>
  </sheetViews>
  <sheetFormatPr defaultColWidth="6.85546875" defaultRowHeight="11.25" x14ac:dyDescent="0.2"/>
  <cols>
    <col min="1" max="6" width="6.85546875" style="20"/>
    <col min="7" max="7" width="2.7109375" style="20" customWidth="1"/>
    <col min="8" max="8" width="15" style="20" customWidth="1"/>
    <col min="9" max="9" width="5.42578125" style="20" customWidth="1"/>
    <col min="10" max="10" width="4.140625" style="20" customWidth="1"/>
    <col min="11" max="11" width="15" style="20" customWidth="1"/>
    <col min="12" max="12" width="5.42578125" style="21" customWidth="1"/>
    <col min="13" max="16384" width="6.85546875" style="20"/>
  </cols>
  <sheetData>
    <row r="1" spans="1:12" ht="22.5" customHeight="1" x14ac:dyDescent="0.2"/>
    <row r="3" spans="1:12" x14ac:dyDescent="0.2">
      <c r="A3" s="187" t="s">
        <v>33</v>
      </c>
      <c r="B3" s="187"/>
      <c r="C3" s="187"/>
      <c r="D3" s="187"/>
      <c r="E3" s="187"/>
      <c r="F3" s="187"/>
      <c r="H3" s="117"/>
      <c r="I3" s="178">
        <v>14</v>
      </c>
      <c r="K3" s="117"/>
      <c r="L3" s="178" t="s">
        <v>34</v>
      </c>
    </row>
    <row r="4" spans="1:12" x14ac:dyDescent="0.2">
      <c r="A4" s="187"/>
      <c r="B4" s="187"/>
      <c r="C4" s="187"/>
      <c r="D4" s="187"/>
      <c r="E4" s="187"/>
      <c r="F4" s="187"/>
      <c r="H4" s="118"/>
      <c r="I4" s="169"/>
      <c r="K4" s="118"/>
      <c r="L4" s="178"/>
    </row>
    <row r="5" spans="1:12" x14ac:dyDescent="0.2">
      <c r="A5" s="169"/>
      <c r="B5" s="169"/>
      <c r="C5" s="169"/>
      <c r="D5" s="169"/>
      <c r="E5" s="169"/>
      <c r="F5" s="169"/>
      <c r="I5" s="169"/>
      <c r="L5" s="178"/>
    </row>
    <row r="6" spans="1:12" x14ac:dyDescent="0.2">
      <c r="A6" s="187" t="s">
        <v>35</v>
      </c>
      <c r="B6" s="187"/>
      <c r="C6" s="187"/>
      <c r="D6" s="187"/>
      <c r="E6" s="187"/>
      <c r="F6" s="187"/>
      <c r="H6" s="108" t="e">
        <f>MIN(' Page 2'!H61,H3)</f>
        <v>#DIV/0!</v>
      </c>
      <c r="I6" s="178">
        <v>15</v>
      </c>
      <c r="K6" s="108" t="e">
        <f>MIN(' Page 2'!K61,K3)</f>
        <v>#DIV/0!</v>
      </c>
      <c r="L6" s="178" t="s">
        <v>36</v>
      </c>
    </row>
    <row r="7" spans="1:12" x14ac:dyDescent="0.2">
      <c r="A7" s="187"/>
      <c r="B7" s="187"/>
      <c r="C7" s="187"/>
      <c r="D7" s="187"/>
      <c r="E7" s="187"/>
      <c r="F7" s="187"/>
      <c r="H7" s="109"/>
      <c r="I7" s="169"/>
      <c r="K7" s="109"/>
      <c r="L7" s="178"/>
    </row>
    <row r="8" spans="1:12" x14ac:dyDescent="0.2">
      <c r="A8" s="169"/>
      <c r="B8" s="169"/>
      <c r="C8" s="169"/>
      <c r="D8" s="169"/>
      <c r="E8" s="169"/>
      <c r="F8" s="169"/>
      <c r="I8" s="169"/>
      <c r="L8" s="178"/>
    </row>
    <row r="9" spans="1:12" ht="11.25" customHeight="1" x14ac:dyDescent="0.2">
      <c r="A9" s="169" t="s">
        <v>231</v>
      </c>
      <c r="B9" s="169"/>
      <c r="C9" s="169"/>
      <c r="D9" s="169"/>
      <c r="E9" s="169"/>
      <c r="F9" s="169"/>
      <c r="H9" s="117"/>
      <c r="I9" s="178">
        <v>16</v>
      </c>
      <c r="L9" s="178"/>
    </row>
    <row r="10" spans="1:12" x14ac:dyDescent="0.2">
      <c r="A10" s="169" t="s">
        <v>232</v>
      </c>
      <c r="B10" s="169"/>
      <c r="C10" s="169"/>
      <c r="D10" s="169"/>
      <c r="E10" s="169"/>
      <c r="F10" s="169"/>
      <c r="H10" s="118"/>
      <c r="I10" s="169"/>
      <c r="L10" s="178"/>
    </row>
    <row r="11" spans="1:12" ht="33.75" customHeight="1" x14ac:dyDescent="0.2">
      <c r="A11" s="188" t="s">
        <v>159</v>
      </c>
      <c r="B11" s="169"/>
      <c r="C11" s="169"/>
      <c r="D11" s="169"/>
      <c r="E11" s="169"/>
      <c r="F11" s="169"/>
      <c r="I11" s="169"/>
      <c r="L11" s="178"/>
    </row>
    <row r="12" spans="1:12" ht="12" customHeight="1" x14ac:dyDescent="0.2">
      <c r="A12" s="169"/>
      <c r="B12" s="169"/>
      <c r="C12" s="169"/>
      <c r="D12" s="169"/>
      <c r="E12" s="169"/>
      <c r="F12" s="169"/>
      <c r="I12" s="169"/>
      <c r="L12" s="178"/>
    </row>
    <row r="13" spans="1:12" ht="12" customHeight="1" x14ac:dyDescent="0.2">
      <c r="A13" s="169" t="s">
        <v>233</v>
      </c>
      <c r="B13" s="169"/>
      <c r="C13" s="169"/>
      <c r="D13" s="169"/>
      <c r="E13" s="169"/>
      <c r="F13" s="169"/>
      <c r="H13" s="108" t="e">
        <f>H6-H9</f>
        <v>#DIV/0!</v>
      </c>
      <c r="I13" s="178">
        <v>17</v>
      </c>
      <c r="L13" s="178"/>
    </row>
    <row r="14" spans="1:12" x14ac:dyDescent="0.2">
      <c r="A14" s="169" t="s">
        <v>234</v>
      </c>
      <c r="B14" s="169"/>
      <c r="C14" s="169"/>
      <c r="D14" s="169"/>
      <c r="E14" s="169"/>
      <c r="F14" s="169"/>
      <c r="H14" s="109"/>
      <c r="I14" s="169"/>
      <c r="L14" s="178"/>
    </row>
    <row r="15" spans="1:12" ht="20.25" customHeight="1" x14ac:dyDescent="0.2">
      <c r="A15" s="188" t="s">
        <v>235</v>
      </c>
      <c r="B15" s="169"/>
      <c r="C15" s="169"/>
      <c r="D15" s="169"/>
      <c r="E15" s="169"/>
      <c r="F15" s="169"/>
      <c r="G15" s="169"/>
      <c r="H15" s="169"/>
      <c r="I15" s="169"/>
      <c r="L15" s="178"/>
    </row>
    <row r="16" spans="1:12" x14ac:dyDescent="0.2">
      <c r="A16" s="169"/>
      <c r="B16" s="169"/>
      <c r="C16" s="169"/>
      <c r="D16" s="169"/>
      <c r="E16" s="169"/>
      <c r="F16" s="169"/>
      <c r="G16" s="169"/>
      <c r="H16" s="169"/>
      <c r="I16" s="169"/>
      <c r="L16" s="178"/>
    </row>
    <row r="17" spans="1:12" ht="11.25" customHeight="1" x14ac:dyDescent="0.2">
      <c r="A17" s="169" t="s">
        <v>236</v>
      </c>
      <c r="B17" s="169"/>
      <c r="C17" s="169"/>
      <c r="D17" s="169"/>
      <c r="E17" s="169"/>
      <c r="F17" s="169"/>
      <c r="G17" s="169"/>
      <c r="H17" s="169"/>
      <c r="I17" s="169"/>
      <c r="K17" s="115"/>
      <c r="L17" s="178" t="s">
        <v>37</v>
      </c>
    </row>
    <row r="18" spans="1:12" x14ac:dyDescent="0.2">
      <c r="A18" s="169" t="s">
        <v>237</v>
      </c>
      <c r="B18" s="169"/>
      <c r="C18" s="169"/>
      <c r="D18" s="169"/>
      <c r="E18" s="169"/>
      <c r="F18" s="169"/>
      <c r="G18" s="169"/>
      <c r="H18" s="169"/>
      <c r="I18" s="169"/>
      <c r="K18" s="116"/>
      <c r="L18" s="178"/>
    </row>
    <row r="19" spans="1:12" ht="12" customHeight="1" x14ac:dyDescent="0.2">
      <c r="A19" s="188" t="s">
        <v>193</v>
      </c>
      <c r="B19" s="169"/>
      <c r="C19" s="169"/>
      <c r="D19" s="169"/>
      <c r="E19" s="169"/>
      <c r="F19" s="169"/>
      <c r="G19" s="169"/>
      <c r="H19" s="169"/>
      <c r="I19" s="169"/>
      <c r="L19" s="178"/>
    </row>
    <row r="20" spans="1:12" ht="8.25" customHeight="1" x14ac:dyDescent="0.2">
      <c r="A20" s="188"/>
      <c r="B20" s="169"/>
      <c r="C20" s="169"/>
      <c r="D20" s="169"/>
      <c r="E20" s="169"/>
      <c r="F20" s="169"/>
      <c r="G20" s="169"/>
      <c r="H20" s="169"/>
      <c r="I20" s="169"/>
      <c r="L20" s="178"/>
    </row>
    <row r="21" spans="1:12" x14ac:dyDescent="0.2">
      <c r="A21" s="183"/>
      <c r="B21" s="183"/>
      <c r="C21" s="183"/>
      <c r="D21" s="183"/>
      <c r="E21" s="183"/>
      <c r="F21" s="183"/>
      <c r="G21" s="169"/>
      <c r="H21" s="169"/>
      <c r="I21" s="169"/>
      <c r="L21" s="178"/>
    </row>
    <row r="22" spans="1:12" ht="11.25" customHeight="1" x14ac:dyDescent="0.2">
      <c r="A22" s="169" t="s">
        <v>238</v>
      </c>
      <c r="B22" s="169"/>
      <c r="C22" s="169"/>
      <c r="D22" s="169"/>
      <c r="E22" s="169"/>
      <c r="F22" s="169"/>
      <c r="G22" s="169"/>
      <c r="H22" s="169"/>
      <c r="I22" s="169"/>
      <c r="K22" s="108" t="e">
        <f>MIN(K6,K17)</f>
        <v>#DIV/0!</v>
      </c>
      <c r="L22" s="178" t="s">
        <v>38</v>
      </c>
    </row>
    <row r="23" spans="1:12" x14ac:dyDescent="0.2">
      <c r="A23" s="169" t="s">
        <v>239</v>
      </c>
      <c r="B23" s="169"/>
      <c r="C23" s="169"/>
      <c r="D23" s="169"/>
      <c r="E23" s="169"/>
      <c r="F23" s="169"/>
      <c r="G23" s="169"/>
      <c r="H23" s="169"/>
      <c r="I23" s="169"/>
      <c r="K23" s="109"/>
      <c r="L23" s="178"/>
    </row>
    <row r="24" spans="1:12" x14ac:dyDescent="0.2">
      <c r="A24" s="169"/>
      <c r="B24" s="169"/>
      <c r="C24" s="169"/>
      <c r="D24" s="169"/>
      <c r="E24" s="169"/>
      <c r="F24" s="169"/>
      <c r="G24" s="169"/>
      <c r="H24" s="169"/>
      <c r="I24" s="169"/>
      <c r="L24" s="178"/>
    </row>
    <row r="25" spans="1:12" x14ac:dyDescent="0.2">
      <c r="A25" s="169"/>
      <c r="B25" s="169"/>
      <c r="C25" s="169"/>
      <c r="D25" s="169"/>
      <c r="E25" s="169"/>
      <c r="F25" s="169"/>
      <c r="G25" s="169"/>
      <c r="H25" s="169"/>
      <c r="I25" s="169"/>
      <c r="L25" s="178"/>
    </row>
    <row r="26" spans="1:12" x14ac:dyDescent="0.2">
      <c r="A26" s="169" t="s">
        <v>240</v>
      </c>
      <c r="B26" s="169"/>
      <c r="C26" s="169"/>
      <c r="D26" s="169"/>
      <c r="E26" s="169"/>
      <c r="F26" s="169"/>
      <c r="G26" s="169"/>
      <c r="H26" s="169"/>
      <c r="I26" s="169"/>
      <c r="J26" s="112" t="e">
        <f>H13+K22</f>
        <v>#DIV/0!</v>
      </c>
      <c r="K26" s="123"/>
      <c r="L26" s="178">
        <v>18</v>
      </c>
    </row>
    <row r="27" spans="1:12" x14ac:dyDescent="0.2">
      <c r="A27" s="169"/>
      <c r="B27" s="169"/>
      <c r="C27" s="169"/>
      <c r="D27" s="169"/>
      <c r="E27" s="169"/>
      <c r="F27" s="169"/>
      <c r="G27" s="169"/>
      <c r="H27" s="169"/>
      <c r="I27" s="169"/>
      <c r="J27" s="124"/>
      <c r="K27" s="125"/>
      <c r="L27" s="178"/>
    </row>
    <row r="28" spans="1:12" x14ac:dyDescent="0.2">
      <c r="A28" s="169"/>
      <c r="B28" s="169"/>
      <c r="C28" s="169"/>
      <c r="D28" s="169"/>
      <c r="E28" s="169"/>
      <c r="F28" s="169"/>
      <c r="G28" s="169"/>
      <c r="H28" s="169"/>
      <c r="I28" s="169"/>
      <c r="L28" s="178"/>
    </row>
    <row r="29" spans="1:12" x14ac:dyDescent="0.2">
      <c r="A29" s="169" t="s">
        <v>241</v>
      </c>
      <c r="B29" s="169"/>
      <c r="C29" s="169"/>
      <c r="D29" s="169"/>
      <c r="E29" s="169"/>
      <c r="F29" s="169"/>
      <c r="G29" s="169"/>
      <c r="H29" s="169"/>
      <c r="I29" s="169"/>
      <c r="J29" s="112" t="e">
        <f>'Page 7'!J50</f>
        <v>#DIV/0!</v>
      </c>
      <c r="K29" s="123"/>
      <c r="L29" s="178">
        <v>19</v>
      </c>
    </row>
    <row r="30" spans="1:12" x14ac:dyDescent="0.2">
      <c r="A30" s="169"/>
      <c r="B30" s="169"/>
      <c r="C30" s="169"/>
      <c r="D30" s="169"/>
      <c r="E30" s="169"/>
      <c r="F30" s="169"/>
      <c r="G30" s="169"/>
      <c r="H30" s="169"/>
      <c r="I30" s="169"/>
      <c r="J30" s="124"/>
      <c r="K30" s="125"/>
      <c r="L30" s="178"/>
    </row>
    <row r="31" spans="1:12" x14ac:dyDescent="0.2">
      <c r="A31" s="169"/>
      <c r="B31" s="169"/>
      <c r="C31" s="169"/>
      <c r="D31" s="169"/>
      <c r="E31" s="169"/>
      <c r="F31" s="169"/>
      <c r="G31" s="169"/>
      <c r="H31" s="169"/>
      <c r="I31" s="169"/>
      <c r="L31" s="178"/>
    </row>
    <row r="32" spans="1:12" x14ac:dyDescent="0.2">
      <c r="A32" s="169" t="s">
        <v>39</v>
      </c>
      <c r="B32" s="169"/>
      <c r="C32" s="169"/>
      <c r="D32" s="169"/>
      <c r="E32" s="169"/>
      <c r="F32" s="169"/>
      <c r="G32" s="169"/>
      <c r="H32" s="169"/>
      <c r="I32" s="169"/>
      <c r="J32" s="112" t="e">
        <f>J26+J29</f>
        <v>#DIV/0!</v>
      </c>
      <c r="K32" s="123"/>
      <c r="L32" s="178">
        <v>20</v>
      </c>
    </row>
    <row r="33" spans="1:12" x14ac:dyDescent="0.2">
      <c r="A33" s="169"/>
      <c r="B33" s="169"/>
      <c r="C33" s="169"/>
      <c r="D33" s="169"/>
      <c r="E33" s="169"/>
      <c r="F33" s="169"/>
      <c r="G33" s="169"/>
      <c r="H33" s="169"/>
      <c r="I33" s="169"/>
      <c r="J33" s="124"/>
      <c r="K33" s="125"/>
      <c r="L33" s="178"/>
    </row>
    <row r="34" spans="1:12" x14ac:dyDescent="0.2">
      <c r="A34" s="169"/>
      <c r="B34" s="169"/>
      <c r="C34" s="169"/>
      <c r="D34" s="169"/>
      <c r="E34" s="169"/>
      <c r="F34" s="169"/>
      <c r="G34" s="169"/>
      <c r="H34" s="169"/>
      <c r="I34" s="169"/>
      <c r="L34" s="178"/>
    </row>
    <row r="35" spans="1:12" x14ac:dyDescent="0.2">
      <c r="A35" s="169"/>
      <c r="B35" s="169"/>
      <c r="C35" s="169"/>
      <c r="D35" s="169"/>
      <c r="E35" s="169"/>
      <c r="F35" s="169"/>
      <c r="G35" s="169"/>
      <c r="H35" s="169"/>
      <c r="I35" s="169"/>
      <c r="L35" s="178"/>
    </row>
    <row r="36" spans="1:12" x14ac:dyDescent="0.2">
      <c r="A36" s="176" t="s">
        <v>40</v>
      </c>
      <c r="B36" s="169"/>
      <c r="C36" s="169"/>
      <c r="D36" s="169"/>
      <c r="E36" s="169"/>
      <c r="F36" s="169"/>
      <c r="G36" s="169"/>
      <c r="H36" s="169"/>
      <c r="I36" s="169"/>
      <c r="L36" s="178"/>
    </row>
    <row r="37" spans="1:12" x14ac:dyDescent="0.2">
      <c r="A37" s="169"/>
      <c r="B37" s="169"/>
      <c r="C37" s="169"/>
      <c r="D37" s="169"/>
      <c r="E37" s="169"/>
      <c r="F37" s="169"/>
      <c r="G37" s="169"/>
      <c r="H37" s="169"/>
      <c r="I37" s="169"/>
      <c r="L37" s="178"/>
    </row>
    <row r="38" spans="1:12" ht="11.25" customHeight="1" x14ac:dyDescent="0.2">
      <c r="A38" s="169" t="s">
        <v>160</v>
      </c>
      <c r="B38" s="169"/>
      <c r="C38" s="169"/>
      <c r="D38" s="169"/>
      <c r="E38" s="169"/>
      <c r="F38" s="169"/>
      <c r="G38" s="169"/>
      <c r="H38" s="169"/>
      <c r="I38" s="169"/>
      <c r="J38" s="112" t="e">
        <f>' Page 2'!J51+J32</f>
        <v>#DIV/0!</v>
      </c>
      <c r="K38" s="123"/>
      <c r="L38" s="178">
        <v>21</v>
      </c>
    </row>
    <row r="39" spans="1:12" x14ac:dyDescent="0.2">
      <c r="A39" s="169" t="s">
        <v>242</v>
      </c>
      <c r="B39" s="169"/>
      <c r="C39" s="169"/>
      <c r="D39" s="169"/>
      <c r="E39" s="169"/>
      <c r="F39" s="169"/>
      <c r="G39" s="169"/>
      <c r="H39" s="169"/>
      <c r="I39" s="169"/>
      <c r="J39" s="124"/>
      <c r="K39" s="125"/>
      <c r="L39" s="178"/>
    </row>
    <row r="40" spans="1:12" x14ac:dyDescent="0.2">
      <c r="A40" s="169"/>
      <c r="B40" s="169"/>
      <c r="C40" s="169"/>
      <c r="D40" s="169"/>
      <c r="E40" s="169"/>
      <c r="F40" s="169"/>
      <c r="G40" s="169"/>
      <c r="H40" s="169"/>
      <c r="I40" s="169"/>
      <c r="L40" s="178"/>
    </row>
    <row r="41" spans="1:12" x14ac:dyDescent="0.2">
      <c r="A41" s="169"/>
      <c r="B41" s="169"/>
      <c r="C41" s="169"/>
      <c r="D41" s="169"/>
      <c r="E41" s="169"/>
      <c r="F41" s="169"/>
      <c r="G41" s="169"/>
      <c r="H41" s="169"/>
      <c r="I41" s="169"/>
      <c r="L41" s="178"/>
    </row>
    <row r="42" spans="1:12" x14ac:dyDescent="0.2">
      <c r="A42" s="176" t="s">
        <v>41</v>
      </c>
      <c r="B42" s="169"/>
      <c r="C42" s="169"/>
      <c r="D42" s="169"/>
      <c r="E42" s="169"/>
      <c r="F42" s="169"/>
      <c r="G42" s="169"/>
      <c r="H42" s="169"/>
      <c r="I42" s="169"/>
      <c r="L42" s="178"/>
    </row>
    <row r="43" spans="1:12" x14ac:dyDescent="0.2">
      <c r="A43" s="169"/>
      <c r="B43" s="169"/>
      <c r="C43" s="169"/>
      <c r="D43" s="169"/>
      <c r="E43" s="169"/>
      <c r="F43" s="169"/>
      <c r="G43" s="169"/>
      <c r="H43" s="169"/>
      <c r="I43" s="169"/>
      <c r="L43" s="178"/>
    </row>
    <row r="44" spans="1:12" ht="11.25" customHeight="1" x14ac:dyDescent="0.2">
      <c r="A44" s="169" t="s">
        <v>243</v>
      </c>
      <c r="B44" s="169"/>
      <c r="C44" s="169"/>
      <c r="D44" s="169"/>
      <c r="E44" s="169"/>
      <c r="F44" s="169"/>
      <c r="G44" s="169"/>
      <c r="H44" s="169"/>
      <c r="I44" s="169"/>
      <c r="J44" s="119"/>
      <c r="K44" s="120"/>
      <c r="L44" s="178">
        <v>22</v>
      </c>
    </row>
    <row r="45" spans="1:12" x14ac:dyDescent="0.2">
      <c r="A45" s="169" t="s">
        <v>269</v>
      </c>
      <c r="B45" s="169"/>
      <c r="C45" s="169"/>
      <c r="D45" s="169"/>
      <c r="E45" s="169"/>
      <c r="F45" s="169"/>
      <c r="G45" s="169"/>
      <c r="H45" s="169"/>
      <c r="I45" s="169"/>
      <c r="J45" s="121"/>
      <c r="K45" s="122"/>
      <c r="L45" s="178"/>
    </row>
    <row r="46" spans="1:12" x14ac:dyDescent="0.2">
      <c r="A46" s="169" t="s">
        <v>173</v>
      </c>
      <c r="B46" s="169"/>
      <c r="C46" s="169"/>
      <c r="D46" s="169"/>
      <c r="E46" s="169"/>
      <c r="F46" s="169"/>
      <c r="G46" s="169"/>
      <c r="H46" s="169"/>
      <c r="I46" s="169"/>
      <c r="L46" s="178"/>
    </row>
    <row r="47" spans="1:12" x14ac:dyDescent="0.2">
      <c r="A47" s="169" t="s">
        <v>174</v>
      </c>
      <c r="B47" s="189"/>
      <c r="C47" s="189"/>
      <c r="D47" s="189"/>
      <c r="E47" s="189"/>
      <c r="F47" s="189"/>
      <c r="G47" s="28"/>
      <c r="H47" s="28"/>
    </row>
    <row r="48" spans="1:12" x14ac:dyDescent="0.2">
      <c r="A48" s="28"/>
      <c r="B48" s="28"/>
      <c r="C48" s="28"/>
      <c r="D48" s="28"/>
      <c r="E48" s="28"/>
      <c r="F48" s="28"/>
      <c r="G48" s="28"/>
      <c r="H48" s="28"/>
    </row>
    <row r="55" spans="1:1" x14ac:dyDescent="0.2">
      <c r="A55" s="169"/>
    </row>
  </sheetData>
  <sheetProtection sheet="1" formatCells="0" selectLockedCells="1"/>
  <mergeCells count="15">
    <mergeCell ref="A3:F4"/>
    <mergeCell ref="K3:K4"/>
    <mergeCell ref="A6:F7"/>
    <mergeCell ref="K6:K7"/>
    <mergeCell ref="J44:K45"/>
    <mergeCell ref="H3:H4"/>
    <mergeCell ref="H6:H7"/>
    <mergeCell ref="H9:H10"/>
    <mergeCell ref="H13:H14"/>
    <mergeCell ref="K22:K23"/>
    <mergeCell ref="J26:K27"/>
    <mergeCell ref="K17:K18"/>
    <mergeCell ref="J29:K30"/>
    <mergeCell ref="J32:K33"/>
    <mergeCell ref="J38:K3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9"/>
  <sheetViews>
    <sheetView zoomScaleNormal="100" zoomScalePageLayoutView="85" workbookViewId="0">
      <selection activeCell="H29" sqref="H29:H30"/>
    </sheetView>
  </sheetViews>
  <sheetFormatPr defaultColWidth="6.85546875" defaultRowHeight="11.25" x14ac:dyDescent="0.2"/>
  <cols>
    <col min="1" max="6" width="6.85546875" style="20"/>
    <col min="7" max="7" width="6.85546875" style="20" customWidth="1"/>
    <col min="8" max="8" width="13.5703125" style="20" customWidth="1"/>
    <col min="9" max="9" width="5.42578125" style="20" customWidth="1"/>
    <col min="10" max="10" width="2.42578125" style="20" customWidth="1"/>
    <col min="11" max="11" width="13.5703125" style="20" customWidth="1"/>
    <col min="12" max="12" width="5.42578125" style="21" customWidth="1"/>
    <col min="13" max="16384" width="6.85546875" style="20"/>
  </cols>
  <sheetData>
    <row r="1" spans="1:12" ht="22.5" customHeight="1" x14ac:dyDescent="0.2"/>
    <row r="2" spans="1:12" x14ac:dyDescent="0.2">
      <c r="A2" s="192" t="s">
        <v>244</v>
      </c>
      <c r="B2" s="193"/>
      <c r="C2" s="193"/>
      <c r="D2" s="193"/>
      <c r="E2" s="193"/>
      <c r="F2" s="193"/>
      <c r="G2" s="193"/>
      <c r="H2" s="29"/>
      <c r="I2" s="29"/>
      <c r="J2" s="29"/>
      <c r="K2" s="29"/>
      <c r="L2" s="30"/>
    </row>
    <row r="3" spans="1:12" x14ac:dyDescent="0.2">
      <c r="A3" s="194"/>
      <c r="B3" s="195"/>
      <c r="C3" s="195"/>
      <c r="D3" s="195"/>
      <c r="E3" s="195"/>
      <c r="F3" s="195"/>
      <c r="G3" s="195"/>
      <c r="H3" s="31"/>
      <c r="I3" s="31"/>
      <c r="J3" s="31"/>
      <c r="K3" s="31"/>
      <c r="L3" s="32"/>
    </row>
    <row r="4" spans="1:12" x14ac:dyDescent="0.2">
      <c r="A4" s="194" t="s">
        <v>42</v>
      </c>
      <c r="B4" s="195"/>
      <c r="C4" s="195"/>
      <c r="D4" s="195"/>
      <c r="E4" s="195"/>
      <c r="F4" s="195"/>
      <c r="G4" s="195"/>
      <c r="H4" s="31"/>
      <c r="I4" s="31"/>
      <c r="J4" s="31"/>
      <c r="K4" s="31"/>
      <c r="L4" s="32"/>
    </row>
    <row r="5" spans="1:12" x14ac:dyDescent="0.2">
      <c r="A5" s="194"/>
      <c r="B5" s="195"/>
      <c r="C5" s="195"/>
      <c r="D5" s="195"/>
      <c r="E5" s="195"/>
      <c r="F5" s="195"/>
      <c r="G5" s="195"/>
      <c r="H5" s="31"/>
      <c r="I5" s="31"/>
      <c r="J5" s="31"/>
      <c r="K5" s="18"/>
      <c r="L5" s="32"/>
    </row>
    <row r="6" spans="1:12" x14ac:dyDescent="0.2">
      <c r="A6" s="194" t="s">
        <v>84</v>
      </c>
      <c r="B6" s="195"/>
      <c r="C6" s="195"/>
      <c r="D6" s="195"/>
      <c r="E6" s="195"/>
      <c r="F6" s="195"/>
      <c r="G6" s="195"/>
      <c r="H6" s="31"/>
      <c r="I6" s="31"/>
      <c r="J6" s="31"/>
      <c r="K6" s="16">
        <f>' Page 2'!H37</f>
        <v>0</v>
      </c>
      <c r="L6" s="32"/>
    </row>
    <row r="7" spans="1:12" x14ac:dyDescent="0.2">
      <c r="A7" s="194" t="s">
        <v>43</v>
      </c>
      <c r="B7" s="195"/>
      <c r="C7" s="195"/>
      <c r="D7" s="195"/>
      <c r="E7" s="195"/>
      <c r="F7" s="195"/>
      <c r="G7" s="195"/>
      <c r="H7" s="31"/>
      <c r="I7" s="31"/>
      <c r="J7" s="31"/>
      <c r="K7" s="17">
        <f>' Page 2'!K37</f>
        <v>0</v>
      </c>
      <c r="L7" s="32"/>
    </row>
    <row r="8" spans="1:12" x14ac:dyDescent="0.2">
      <c r="A8" s="194"/>
      <c r="B8" s="195"/>
      <c r="C8" s="195"/>
      <c r="D8" s="195"/>
      <c r="E8" s="195"/>
      <c r="F8" s="195"/>
      <c r="G8" s="195"/>
      <c r="H8" s="31"/>
      <c r="I8" s="31"/>
      <c r="J8" s="31"/>
      <c r="K8" s="18"/>
      <c r="L8" s="32"/>
    </row>
    <row r="9" spans="1:12" ht="12" thickBot="1" x14ac:dyDescent="0.25">
      <c r="A9" s="194" t="s">
        <v>44</v>
      </c>
      <c r="B9" s="195"/>
      <c r="C9" s="195"/>
      <c r="D9" s="195"/>
      <c r="E9" s="195"/>
      <c r="F9" s="195"/>
      <c r="G9" s="195"/>
      <c r="H9" s="31"/>
      <c r="I9" s="31"/>
      <c r="J9" s="31"/>
      <c r="K9" s="19">
        <f>SUM(K6:K7)</f>
        <v>0</v>
      </c>
      <c r="L9" s="32"/>
    </row>
    <row r="10" spans="1:12" ht="12" thickTop="1" x14ac:dyDescent="0.2">
      <c r="A10" s="194"/>
      <c r="B10" s="195"/>
      <c r="C10" s="195"/>
      <c r="D10" s="195"/>
      <c r="E10" s="195"/>
      <c r="F10" s="195"/>
      <c r="G10" s="195"/>
      <c r="H10" s="31"/>
      <c r="I10" s="31"/>
      <c r="J10" s="31"/>
      <c r="K10" s="18"/>
      <c r="L10" s="32"/>
    </row>
    <row r="11" spans="1:12" x14ac:dyDescent="0.2">
      <c r="A11" s="194" t="s">
        <v>45</v>
      </c>
      <c r="B11" s="195"/>
      <c r="C11" s="195"/>
      <c r="D11" s="195"/>
      <c r="E11" s="195"/>
      <c r="F11" s="195"/>
      <c r="G11" s="195"/>
      <c r="H11" s="31"/>
      <c r="I11" s="31"/>
      <c r="J11" s="31"/>
      <c r="K11" s="18"/>
      <c r="L11" s="32"/>
    </row>
    <row r="12" spans="1:12" x14ac:dyDescent="0.2">
      <c r="A12" s="194"/>
      <c r="B12" s="195"/>
      <c r="C12" s="195"/>
      <c r="D12" s="195"/>
      <c r="E12" s="195"/>
      <c r="F12" s="195"/>
      <c r="G12" s="195"/>
      <c r="H12" s="31"/>
      <c r="I12" s="31"/>
      <c r="J12" s="31"/>
      <c r="K12" s="18"/>
      <c r="L12" s="32"/>
    </row>
    <row r="13" spans="1:12" x14ac:dyDescent="0.2">
      <c r="A13" s="196" t="str">
        <f>CONCATENATE(TEXT(' Page 2'!H6,"dd mmmm yyy")," dividends per box 14 above")</f>
        <v>00 January 1900 dividends per box 14 above</v>
      </c>
      <c r="B13" s="195"/>
      <c r="C13" s="195"/>
      <c r="D13" s="195"/>
      <c r="E13" s="195"/>
      <c r="F13" s="195"/>
      <c r="G13" s="195"/>
      <c r="H13" s="31"/>
      <c r="I13" s="31"/>
      <c r="J13" s="31"/>
      <c r="K13" s="16">
        <f>'Page 3'!H3</f>
        <v>0</v>
      </c>
      <c r="L13" s="32"/>
    </row>
    <row r="14" spans="1:12" x14ac:dyDescent="0.2">
      <c r="A14" s="196" t="str">
        <f>CONCATENATE("Less ",TEXT(' Page 2'!H6,"dd mmmm yyy")," dividends paid in 2023/24")</f>
        <v>Less 00 January 1900 dividends paid in 2023/24</v>
      </c>
      <c r="B14" s="195"/>
      <c r="C14" s="195"/>
      <c r="D14" s="195"/>
      <c r="E14" s="195"/>
      <c r="F14" s="195"/>
      <c r="G14" s="195"/>
      <c r="H14" s="31"/>
      <c r="I14" s="31"/>
      <c r="J14" s="31"/>
      <c r="K14" s="16">
        <f>-'Page 3'!H9</f>
        <v>0</v>
      </c>
      <c r="L14" s="32"/>
    </row>
    <row r="15" spans="1:12" x14ac:dyDescent="0.2">
      <c r="A15" s="196" t="str">
        <f>CONCATENATE(TEXT(' Page 2'!K6,"dd mmmm yyy")," dividends paid in 2024/25")</f>
        <v>00 January 1900 dividends paid in 2024/25</v>
      </c>
      <c r="B15" s="195"/>
      <c r="C15" s="195"/>
      <c r="D15" s="195"/>
      <c r="E15" s="195"/>
      <c r="F15" s="195"/>
      <c r="G15" s="195"/>
      <c r="H15" s="31"/>
      <c r="I15" s="31"/>
      <c r="J15" s="31"/>
      <c r="K15" s="17">
        <f>'Page 3'!K17</f>
        <v>0</v>
      </c>
      <c r="L15" s="32"/>
    </row>
    <row r="16" spans="1:12" x14ac:dyDescent="0.2">
      <c r="A16" s="194"/>
      <c r="B16" s="195"/>
      <c r="C16" s="195"/>
      <c r="D16" s="195"/>
      <c r="E16" s="195"/>
      <c r="F16" s="195"/>
      <c r="G16" s="195"/>
      <c r="H16" s="31"/>
      <c r="I16" s="31"/>
      <c r="J16" s="31"/>
      <c r="K16" s="16"/>
      <c r="L16" s="32"/>
    </row>
    <row r="17" spans="1:12" ht="12" thickBot="1" x14ac:dyDescent="0.25">
      <c r="A17" s="194" t="s">
        <v>46</v>
      </c>
      <c r="B17" s="195"/>
      <c r="C17" s="195"/>
      <c r="D17" s="195"/>
      <c r="E17" s="195"/>
      <c r="F17" s="195"/>
      <c r="G17" s="195"/>
      <c r="H17" s="31"/>
      <c r="I17" s="31"/>
      <c r="J17" s="31"/>
      <c r="K17" s="19">
        <f>SUM(K13:K15)</f>
        <v>0</v>
      </c>
      <c r="L17" s="32"/>
    </row>
    <row r="18" spans="1:12" ht="12" thickTop="1" x14ac:dyDescent="0.2">
      <c r="A18" s="197"/>
      <c r="B18" s="198"/>
      <c r="C18" s="198"/>
      <c r="D18" s="198"/>
      <c r="E18" s="198"/>
      <c r="F18" s="198"/>
      <c r="G18" s="198"/>
      <c r="H18" s="33"/>
      <c r="I18" s="33"/>
      <c r="J18" s="33"/>
      <c r="K18" s="33"/>
      <c r="L18" s="34"/>
    </row>
    <row r="19" spans="1:12" x14ac:dyDescent="0.2">
      <c r="A19" s="169"/>
      <c r="B19" s="169"/>
      <c r="C19" s="169"/>
      <c r="D19" s="169"/>
      <c r="E19" s="169"/>
      <c r="F19" s="169"/>
      <c r="G19" s="169"/>
    </row>
    <row r="20" spans="1:12" ht="12.75" x14ac:dyDescent="0.2">
      <c r="A20" s="191" t="s">
        <v>177</v>
      </c>
      <c r="B20" s="190"/>
      <c r="C20" s="190"/>
      <c r="D20" s="190"/>
      <c r="E20" s="190"/>
      <c r="F20" s="190"/>
      <c r="G20" s="190"/>
      <c r="H20" s="190"/>
      <c r="I20" s="190"/>
      <c r="J20" s="203"/>
      <c r="K20" s="190"/>
      <c r="L20" s="190"/>
    </row>
    <row r="21" spans="1:12" x14ac:dyDescent="0.2">
      <c r="A21" s="190"/>
      <c r="B21" s="190"/>
      <c r="C21" s="190"/>
      <c r="D21" s="190"/>
      <c r="E21" s="190"/>
      <c r="F21" s="190"/>
      <c r="G21" s="190"/>
      <c r="H21" s="190"/>
      <c r="I21" s="190"/>
      <c r="J21" s="203"/>
      <c r="K21" s="190"/>
      <c r="L21" s="190"/>
    </row>
    <row r="22" spans="1:12" ht="10.5" customHeight="1" x14ac:dyDescent="0.2">
      <c r="A22" s="169" t="s">
        <v>245</v>
      </c>
      <c r="B22" s="169"/>
      <c r="C22" s="169"/>
      <c r="D22" s="169"/>
      <c r="E22" s="169"/>
      <c r="F22" s="169"/>
      <c r="G22" s="169"/>
      <c r="I22" s="169"/>
      <c r="J22" s="169"/>
      <c r="K22" s="169"/>
      <c r="L22" s="169"/>
    </row>
    <row r="23" spans="1:12" ht="10.5" customHeight="1" x14ac:dyDescent="0.2">
      <c r="A23" s="169" t="s">
        <v>246</v>
      </c>
      <c r="B23" s="169"/>
      <c r="C23" s="169"/>
      <c r="D23" s="169"/>
      <c r="E23" s="169"/>
      <c r="F23" s="169"/>
      <c r="G23" s="169"/>
      <c r="I23" s="169"/>
      <c r="J23" s="169"/>
      <c r="K23" s="169"/>
      <c r="L23" s="169"/>
    </row>
    <row r="24" spans="1:12" ht="10.5" customHeight="1" x14ac:dyDescent="0.2">
      <c r="A24" s="169" t="s">
        <v>161</v>
      </c>
      <c r="B24" s="169"/>
      <c r="C24" s="169"/>
      <c r="D24" s="169"/>
      <c r="E24" s="169"/>
      <c r="F24" s="169"/>
      <c r="G24" s="169"/>
      <c r="I24" s="169"/>
      <c r="J24" s="169"/>
      <c r="K24" s="169"/>
      <c r="L24" s="169"/>
    </row>
    <row r="25" spans="1:12" x14ac:dyDescent="0.2">
      <c r="A25" s="190"/>
      <c r="B25" s="190"/>
      <c r="C25" s="190"/>
      <c r="D25" s="190"/>
      <c r="E25" s="190"/>
      <c r="F25" s="190"/>
      <c r="G25" s="190"/>
      <c r="H25" s="35"/>
      <c r="I25" s="35"/>
      <c r="J25" s="36"/>
      <c r="K25" s="35"/>
      <c r="L25" s="35"/>
    </row>
    <row r="26" spans="1:12" x14ac:dyDescent="0.2">
      <c r="A26" s="190" t="s">
        <v>208</v>
      </c>
      <c r="B26" s="190"/>
      <c r="C26" s="190"/>
      <c r="D26" s="190"/>
      <c r="E26" s="190"/>
      <c r="F26" s="190"/>
      <c r="G26" s="190"/>
      <c r="H26" s="35"/>
      <c r="I26" s="69"/>
      <c r="J26" s="26" t="s">
        <v>77</v>
      </c>
      <c r="K26" s="190"/>
      <c r="L26" s="178"/>
    </row>
    <row r="27" spans="1:12" x14ac:dyDescent="0.2">
      <c r="A27" s="190"/>
      <c r="B27" s="190"/>
      <c r="C27" s="190"/>
      <c r="D27" s="190"/>
      <c r="E27" s="190"/>
      <c r="F27" s="190"/>
      <c r="G27" s="190"/>
      <c r="H27" s="35"/>
      <c r="I27" s="70"/>
      <c r="J27" s="203"/>
      <c r="K27" s="190"/>
      <c r="L27" s="190"/>
    </row>
    <row r="28" spans="1:12" x14ac:dyDescent="0.2">
      <c r="A28" s="169"/>
      <c r="B28" s="169"/>
      <c r="C28" s="169"/>
      <c r="D28" s="169"/>
      <c r="E28" s="169"/>
      <c r="F28" s="169"/>
      <c r="G28" s="169"/>
      <c r="I28" s="169"/>
      <c r="J28" s="169"/>
      <c r="K28" s="169"/>
      <c r="L28" s="178"/>
    </row>
    <row r="29" spans="1:12" x14ac:dyDescent="0.2">
      <c r="A29" s="169" t="s">
        <v>47</v>
      </c>
      <c r="B29" s="169"/>
      <c r="C29" s="169"/>
      <c r="D29" s="169"/>
      <c r="E29" s="169"/>
      <c r="F29" s="169"/>
      <c r="G29" s="169"/>
      <c r="H29" s="108" t="e">
        <f>'Page 3'!J38</f>
        <v>#DIV/0!</v>
      </c>
      <c r="I29" s="21">
        <v>23</v>
      </c>
      <c r="J29" s="169"/>
      <c r="K29" s="205" t="str">
        <f>CONCATENATE("Up to £",TEXT(Data!B3-0.01,"#,##0.00"))</f>
        <v>Up to £13,259.98</v>
      </c>
      <c r="L29" s="206">
        <f>Data!C3</f>
        <v>5.1999999999999998E-2</v>
      </c>
    </row>
    <row r="30" spans="1:12" x14ac:dyDescent="0.2">
      <c r="A30" s="169"/>
      <c r="B30" s="169"/>
      <c r="C30" s="169"/>
      <c r="D30" s="169"/>
      <c r="E30" s="169"/>
      <c r="F30" s="169"/>
      <c r="G30" s="169"/>
      <c r="H30" s="128"/>
      <c r="I30" s="178"/>
      <c r="J30" s="169"/>
      <c r="K30" s="205"/>
      <c r="L30" s="206"/>
    </row>
    <row r="31" spans="1:12" x14ac:dyDescent="0.2">
      <c r="A31" s="169"/>
      <c r="B31" s="169"/>
      <c r="C31" s="169"/>
      <c r="D31" s="169"/>
      <c r="E31" s="169"/>
      <c r="F31" s="169"/>
      <c r="G31" s="169"/>
      <c r="I31" s="178"/>
      <c r="J31" s="169"/>
      <c r="K31" s="205"/>
      <c r="L31" s="206"/>
    </row>
    <row r="32" spans="1:12" x14ac:dyDescent="0.2">
      <c r="A32" s="169" t="s">
        <v>48</v>
      </c>
      <c r="B32" s="169"/>
      <c r="C32" s="169"/>
      <c r="D32" s="169"/>
      <c r="E32" s="169"/>
      <c r="F32" s="169"/>
      <c r="G32" s="169"/>
      <c r="H32" s="115"/>
      <c r="I32" s="178">
        <v>24</v>
      </c>
      <c r="J32" s="169"/>
      <c r="K32" s="205" t="str">
        <f>CONCATENATE("£",TEXT(Data!B3,"#,##0.00")," up to £",TEXT(Data!B4-0.01,"#,##0.00"))</f>
        <v>£13,259.99 up to £26,831.98</v>
      </c>
      <c r="L32" s="206">
        <f>Data!C4</f>
        <v>6.5000000000000002E-2</v>
      </c>
    </row>
    <row r="33" spans="1:12" x14ac:dyDescent="0.2">
      <c r="A33" s="169"/>
      <c r="B33" s="169"/>
      <c r="C33" s="169"/>
      <c r="D33" s="169"/>
      <c r="E33" s="169"/>
      <c r="F33" s="169"/>
      <c r="G33" s="169"/>
      <c r="H33" s="116"/>
      <c r="I33" s="178"/>
      <c r="J33" s="169"/>
      <c r="K33" s="205"/>
      <c r="L33" s="206"/>
    </row>
    <row r="34" spans="1:12" x14ac:dyDescent="0.2">
      <c r="A34" s="169"/>
      <c r="B34" s="169"/>
      <c r="C34" s="169"/>
      <c r="D34" s="169"/>
      <c r="E34" s="169"/>
      <c r="F34" s="169"/>
      <c r="G34" s="169"/>
      <c r="H34" s="24"/>
      <c r="I34" s="178"/>
      <c r="J34" s="169"/>
      <c r="K34" s="205"/>
      <c r="L34" s="206"/>
    </row>
    <row r="35" spans="1:12" x14ac:dyDescent="0.2">
      <c r="A35" s="169" t="s">
        <v>49</v>
      </c>
      <c r="B35" s="169"/>
      <c r="C35" s="169"/>
      <c r="D35" s="169"/>
      <c r="E35" s="169"/>
      <c r="F35" s="169"/>
      <c r="G35" s="169"/>
      <c r="H35" s="115"/>
      <c r="I35" s="178">
        <v>25</v>
      </c>
      <c r="J35" s="169"/>
      <c r="K35" s="205" t="str">
        <f>CONCATENATE("£",TEXT(Data!B4,"#,##0.00")," up to £",TEXT(Data!B5-0.01,"#,##0.00"))</f>
        <v>£26,831.99 up to £32,691.98</v>
      </c>
      <c r="L35" s="206">
        <f>Data!C5</f>
        <v>8.3000000000000004E-2</v>
      </c>
    </row>
    <row r="36" spans="1:12" x14ac:dyDescent="0.2">
      <c r="A36" s="169"/>
      <c r="B36" s="169"/>
      <c r="C36" s="169"/>
      <c r="D36" s="169"/>
      <c r="E36" s="169"/>
      <c r="F36" s="169"/>
      <c r="G36" s="169"/>
      <c r="H36" s="116"/>
      <c r="I36" s="178"/>
      <c r="J36" s="169"/>
      <c r="K36" s="205"/>
      <c r="L36" s="206"/>
    </row>
    <row r="37" spans="1:12" x14ac:dyDescent="0.2">
      <c r="A37" s="169"/>
      <c r="B37" s="169"/>
      <c r="C37" s="169"/>
      <c r="D37" s="169"/>
      <c r="E37" s="169"/>
      <c r="F37" s="169"/>
      <c r="G37" s="169"/>
      <c r="H37" s="24"/>
      <c r="I37" s="178"/>
      <c r="J37" s="169"/>
      <c r="K37" s="205"/>
      <c r="L37" s="206"/>
    </row>
    <row r="38" spans="1:12" ht="11.25" customHeight="1" x14ac:dyDescent="0.2">
      <c r="A38" s="169" t="s">
        <v>162</v>
      </c>
      <c r="B38" s="169"/>
      <c r="C38" s="169"/>
      <c r="D38" s="169"/>
      <c r="E38" s="169"/>
      <c r="F38" s="169"/>
      <c r="G38" s="169"/>
      <c r="H38" s="115"/>
      <c r="I38" s="178">
        <v>26</v>
      </c>
      <c r="J38" s="169"/>
      <c r="K38" s="205" t="str">
        <f>CONCATENATE("£",TEXT(Data!B5,"#,##0.00")," up to £",TEXT(Data!B6-0.01,"#,##0.00"))</f>
        <v>£32,691.99 up to £49,078.98</v>
      </c>
      <c r="L38" s="206">
        <f>Data!C6</f>
        <v>9.8000000000000004E-2</v>
      </c>
    </row>
    <row r="39" spans="1:12" x14ac:dyDescent="0.2">
      <c r="A39" s="169" t="s">
        <v>178</v>
      </c>
      <c r="B39" s="169"/>
      <c r="C39" s="169"/>
      <c r="D39" s="169"/>
      <c r="E39" s="169"/>
      <c r="F39" s="169"/>
      <c r="G39" s="169"/>
      <c r="H39" s="116"/>
      <c r="I39" s="178"/>
      <c r="J39" s="169"/>
      <c r="K39" s="205"/>
      <c r="L39" s="206"/>
    </row>
    <row r="40" spans="1:12" x14ac:dyDescent="0.2">
      <c r="A40" s="169"/>
      <c r="B40" s="169"/>
      <c r="C40" s="169"/>
      <c r="D40" s="169"/>
      <c r="E40" s="169"/>
      <c r="F40" s="169"/>
      <c r="G40" s="169"/>
      <c r="H40" s="24"/>
      <c r="I40" s="178"/>
      <c r="J40" s="169"/>
      <c r="K40" s="205"/>
      <c r="L40" s="206"/>
    </row>
    <row r="41" spans="1:12" x14ac:dyDescent="0.2">
      <c r="A41" s="169" t="s">
        <v>194</v>
      </c>
      <c r="B41" s="169"/>
      <c r="C41" s="169"/>
      <c r="D41" s="169"/>
      <c r="E41" s="169"/>
      <c r="F41" s="169"/>
      <c r="G41" s="169"/>
      <c r="H41" s="115"/>
      <c r="I41" s="178">
        <v>27</v>
      </c>
      <c r="J41" s="169"/>
      <c r="K41" s="205" t="str">
        <f>CONCATENATE("£",TEXT(Data!B6,"#,##0.00")," up to £",TEXT(Data!B7-0.01,"#,##0.00"))</f>
        <v>£49,078.99 up to £62,924.98</v>
      </c>
      <c r="L41" s="206">
        <f>Data!C7</f>
        <v>0.107</v>
      </c>
    </row>
    <row r="42" spans="1:12" x14ac:dyDescent="0.2">
      <c r="A42" s="169"/>
      <c r="B42" s="169"/>
      <c r="C42" s="169"/>
      <c r="D42" s="169"/>
      <c r="E42" s="169"/>
      <c r="F42" s="169"/>
      <c r="G42" s="169"/>
      <c r="H42" s="116"/>
      <c r="I42" s="178"/>
      <c r="J42" s="169"/>
      <c r="K42" s="205"/>
      <c r="L42" s="206"/>
    </row>
    <row r="43" spans="1:12" x14ac:dyDescent="0.2">
      <c r="A43" s="169"/>
      <c r="B43" s="169"/>
      <c r="C43" s="169"/>
      <c r="D43" s="169"/>
      <c r="E43" s="169"/>
      <c r="F43" s="169"/>
      <c r="G43" s="169"/>
      <c r="H43" s="24"/>
      <c r="I43" s="178"/>
      <c r="J43" s="169"/>
      <c r="K43" s="205"/>
      <c r="L43" s="206"/>
    </row>
    <row r="44" spans="1:12" ht="11.25" customHeight="1" x14ac:dyDescent="0.2">
      <c r="A44" s="169" t="s">
        <v>195</v>
      </c>
      <c r="B44" s="169"/>
      <c r="C44" s="169"/>
      <c r="D44" s="169"/>
      <c r="E44" s="169"/>
      <c r="F44" s="169"/>
      <c r="G44" s="169"/>
      <c r="H44" s="115"/>
      <c r="I44" s="178">
        <v>28</v>
      </c>
      <c r="J44" s="169"/>
      <c r="K44" s="205" t="str">
        <f>CONCATENATE("£",TEXT(Data!B7,"#,##0.00")," and over ")</f>
        <v xml:space="preserve">£62,924.99 and over </v>
      </c>
      <c r="L44" s="206">
        <f>Data!C8</f>
        <v>0.125</v>
      </c>
    </row>
    <row r="45" spans="1:12" x14ac:dyDescent="0.2">
      <c r="A45" s="169" t="s">
        <v>196</v>
      </c>
      <c r="B45" s="169"/>
      <c r="C45" s="169"/>
      <c r="D45" s="169"/>
      <c r="E45" s="169"/>
      <c r="F45" s="169"/>
      <c r="G45" s="169"/>
      <c r="H45" s="116"/>
      <c r="I45" s="178"/>
      <c r="J45" s="169"/>
      <c r="K45" s="205"/>
      <c r="L45" s="206"/>
    </row>
    <row r="46" spans="1:12" x14ac:dyDescent="0.2">
      <c r="A46" s="169"/>
      <c r="B46" s="169"/>
      <c r="C46" s="169"/>
      <c r="D46" s="169"/>
      <c r="E46" s="169"/>
      <c r="F46" s="169"/>
      <c r="G46" s="169"/>
      <c r="H46" s="24"/>
      <c r="I46" s="178"/>
      <c r="J46" s="169"/>
      <c r="K46" s="205"/>
      <c r="L46" s="206"/>
    </row>
    <row r="47" spans="1:12" ht="11.25" customHeight="1" x14ac:dyDescent="0.2">
      <c r="A47" s="169" t="s">
        <v>179</v>
      </c>
      <c r="B47" s="169"/>
      <c r="C47" s="169"/>
      <c r="D47" s="169"/>
      <c r="E47" s="169"/>
      <c r="F47" s="169"/>
      <c r="G47" s="169"/>
      <c r="H47" s="115"/>
      <c r="I47" s="178">
        <v>29</v>
      </c>
      <c r="J47" s="169"/>
      <c r="K47" s="205"/>
      <c r="L47" s="206"/>
    </row>
    <row r="48" spans="1:12" x14ac:dyDescent="0.2">
      <c r="A48" s="169" t="s">
        <v>180</v>
      </c>
      <c r="B48" s="169"/>
      <c r="C48" s="169"/>
      <c r="D48" s="169"/>
      <c r="E48" s="169"/>
      <c r="F48" s="169"/>
      <c r="G48" s="169"/>
      <c r="H48" s="116"/>
      <c r="I48" s="178"/>
      <c r="J48" s="169"/>
      <c r="K48" s="205"/>
      <c r="L48" s="206"/>
    </row>
    <row r="49" spans="1:12" x14ac:dyDescent="0.2">
      <c r="A49" s="169"/>
      <c r="B49" s="169"/>
      <c r="C49" s="169"/>
      <c r="D49" s="169"/>
      <c r="E49" s="169"/>
      <c r="F49" s="169"/>
      <c r="G49" s="169"/>
      <c r="I49" s="178"/>
      <c r="J49" s="169"/>
      <c r="K49" s="205"/>
      <c r="L49" s="206"/>
    </row>
    <row r="50" spans="1:12" ht="11.25" customHeight="1" x14ac:dyDescent="0.2">
      <c r="A50" s="169" t="s">
        <v>163</v>
      </c>
      <c r="B50" s="169"/>
      <c r="C50" s="169"/>
      <c r="D50" s="169"/>
      <c r="E50" s="169"/>
      <c r="F50" s="169"/>
      <c r="G50" s="169"/>
      <c r="H50" s="108" t="e">
        <f>H29+H32+H35+H38+H41+H44+H47</f>
        <v>#DIV/0!</v>
      </c>
      <c r="I50" s="178">
        <v>30</v>
      </c>
      <c r="J50" s="169"/>
      <c r="K50" s="205"/>
      <c r="L50" s="206"/>
    </row>
    <row r="51" spans="1:12" x14ac:dyDescent="0.2">
      <c r="A51" s="169" t="s">
        <v>164</v>
      </c>
      <c r="B51" s="169"/>
      <c r="C51" s="169"/>
      <c r="D51" s="169"/>
      <c r="E51" s="169"/>
      <c r="F51" s="169"/>
      <c r="G51" s="169"/>
      <c r="H51" s="128"/>
      <c r="I51" s="178"/>
      <c r="J51" s="169"/>
      <c r="K51" s="205"/>
      <c r="L51" s="206"/>
    </row>
    <row r="52" spans="1:12" x14ac:dyDescent="0.2">
      <c r="A52" s="169"/>
      <c r="B52" s="169"/>
      <c r="C52" s="169"/>
      <c r="D52" s="169"/>
      <c r="E52" s="169"/>
      <c r="F52" s="169"/>
      <c r="G52" s="169"/>
      <c r="I52" s="169"/>
      <c r="J52" s="169"/>
      <c r="K52" s="205"/>
      <c r="L52" s="206"/>
    </row>
    <row r="53" spans="1:12" x14ac:dyDescent="0.2">
      <c r="A53" s="169"/>
      <c r="B53" s="169"/>
      <c r="C53" s="169"/>
      <c r="D53" s="169"/>
      <c r="E53" s="169"/>
      <c r="F53" s="169"/>
      <c r="G53" s="169"/>
      <c r="I53" s="169"/>
      <c r="J53" s="169"/>
      <c r="K53" s="205"/>
      <c r="L53" s="206"/>
    </row>
    <row r="54" spans="1:12" ht="15" customHeight="1" x14ac:dyDescent="0.2">
      <c r="A54" s="199" t="s">
        <v>272</v>
      </c>
      <c r="B54" s="200"/>
      <c r="C54" s="200"/>
      <c r="D54" s="200"/>
      <c r="E54" s="200"/>
      <c r="F54" s="201"/>
      <c r="G54" s="201"/>
      <c r="H54" s="126" t="e">
        <f>IF(H50&lt;Data!A8,IF(H50&lt;Data!A7,IF(H50&lt;Data!A6,IF(H50&lt;Data!A5,IF(H50&lt;Data!A4,IF(H50&lt;Data!A3,Data!C2,Data!C3),Data!C4),Data!C5),Data!C6),Data!C7),Data!C8)</f>
        <v>#DIV/0!</v>
      </c>
      <c r="I54" s="204">
        <v>31</v>
      </c>
      <c r="J54" s="201"/>
      <c r="K54" s="205"/>
      <c r="L54" s="206"/>
    </row>
    <row r="55" spans="1:12" x14ac:dyDescent="0.2">
      <c r="A55" s="190"/>
      <c r="B55" s="190"/>
      <c r="C55" s="190"/>
      <c r="D55" s="190"/>
      <c r="E55" s="190"/>
      <c r="F55" s="190"/>
      <c r="G55" s="190"/>
      <c r="H55" s="127"/>
      <c r="I55" s="190"/>
      <c r="J55" s="203"/>
      <c r="K55" s="205"/>
      <c r="L55" s="206"/>
    </row>
    <row r="56" spans="1:12" x14ac:dyDescent="0.2">
      <c r="A56" s="169"/>
      <c r="B56" s="169"/>
      <c r="C56" s="169"/>
      <c r="D56" s="169"/>
      <c r="E56" s="169"/>
      <c r="F56" s="169"/>
      <c r="G56" s="169"/>
      <c r="I56" s="169"/>
      <c r="J56" s="169"/>
      <c r="K56" s="169"/>
      <c r="L56" s="178"/>
    </row>
    <row r="57" spans="1:12" x14ac:dyDescent="0.2">
      <c r="A57" s="202" t="s">
        <v>247</v>
      </c>
      <c r="B57" s="202"/>
      <c r="C57" s="202"/>
      <c r="D57" s="202"/>
      <c r="E57" s="202"/>
      <c r="F57" s="202"/>
      <c r="G57" s="202"/>
      <c r="H57" s="52"/>
      <c r="I57" s="202"/>
      <c r="J57" s="202"/>
      <c r="K57" s="202"/>
      <c r="L57" s="178"/>
    </row>
    <row r="58" spans="1:12" x14ac:dyDescent="0.2">
      <c r="A58" s="176" t="s">
        <v>172</v>
      </c>
      <c r="B58" s="169"/>
      <c r="C58" s="169"/>
      <c r="D58" s="169"/>
      <c r="E58" s="169"/>
      <c r="F58" s="169"/>
      <c r="G58" s="169"/>
      <c r="K58" s="169"/>
      <c r="L58" s="178"/>
    </row>
    <row r="59" spans="1:12" x14ac:dyDescent="0.2">
      <c r="A59" s="169"/>
      <c r="B59" s="169"/>
      <c r="C59" s="169"/>
      <c r="D59" s="169"/>
      <c r="E59" s="169"/>
      <c r="F59" s="169"/>
      <c r="G59" s="169"/>
    </row>
  </sheetData>
  <sheetProtection sheet="1" formatCells="0" selectLockedCells="1"/>
  <mergeCells count="28">
    <mergeCell ref="L53:L55"/>
    <mergeCell ref="I26:I27"/>
    <mergeCell ref="L38:L40"/>
    <mergeCell ref="K41:K43"/>
    <mergeCell ref="L41:L43"/>
    <mergeCell ref="K44:K46"/>
    <mergeCell ref="K29:K31"/>
    <mergeCell ref="L29:L31"/>
    <mergeCell ref="K32:K34"/>
    <mergeCell ref="L32:L34"/>
    <mergeCell ref="K35:K37"/>
    <mergeCell ref="L35:L37"/>
    <mergeCell ref="H54:H55"/>
    <mergeCell ref="L47:L49"/>
    <mergeCell ref="K38:K40"/>
    <mergeCell ref="L44:L46"/>
    <mergeCell ref="H29:H30"/>
    <mergeCell ref="H50:H51"/>
    <mergeCell ref="K47:K49"/>
    <mergeCell ref="H32:H33"/>
    <mergeCell ref="H35:H36"/>
    <mergeCell ref="H38:H39"/>
    <mergeCell ref="H41:H42"/>
    <mergeCell ref="H44:H45"/>
    <mergeCell ref="H47:H48"/>
    <mergeCell ref="K50:K52"/>
    <mergeCell ref="L50:L52"/>
    <mergeCell ref="K53:K5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Data!$A$2:$A$3</xm:f>
          </x14:formula1>
          <xm:sqref>I26:I27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8"/>
  <sheetViews>
    <sheetView zoomScaleNormal="100" workbookViewId="0">
      <selection activeCell="K12" sqref="K12:K13"/>
    </sheetView>
  </sheetViews>
  <sheetFormatPr defaultColWidth="6.85546875" defaultRowHeight="11.25" x14ac:dyDescent="0.2"/>
  <cols>
    <col min="1" max="9" width="6.85546875" style="20"/>
    <col min="10" max="10" width="6.5703125" style="21" customWidth="1"/>
    <col min="11" max="11" width="13.5703125" style="20" customWidth="1"/>
    <col min="12" max="12" width="6.140625" style="21" customWidth="1"/>
    <col min="13" max="16384" width="6.85546875" style="20"/>
  </cols>
  <sheetData>
    <row r="1" spans="1:16" ht="22.5" customHeight="1" x14ac:dyDescent="0.2">
      <c r="A1" s="169"/>
      <c r="B1" s="169"/>
      <c r="C1" s="169"/>
      <c r="D1" s="169"/>
      <c r="E1" s="169"/>
      <c r="F1" s="169"/>
      <c r="G1" s="169"/>
      <c r="H1" s="169"/>
      <c r="I1" s="169"/>
      <c r="J1" s="178"/>
      <c r="K1" s="169"/>
      <c r="L1" s="178"/>
    </row>
    <row r="2" spans="1:16" ht="12.75" x14ac:dyDescent="0.2">
      <c r="A2" s="191" t="s">
        <v>182</v>
      </c>
      <c r="B2" s="169"/>
      <c r="C2" s="169"/>
      <c r="D2" s="169"/>
      <c r="E2" s="169"/>
      <c r="F2" s="169"/>
      <c r="G2" s="169"/>
      <c r="H2" s="169"/>
      <c r="I2" s="169"/>
      <c r="J2" s="178"/>
      <c r="K2" s="169"/>
      <c r="L2" s="178"/>
      <c r="M2" s="35"/>
      <c r="N2" s="35"/>
      <c r="O2" s="38"/>
      <c r="P2" s="37"/>
    </row>
    <row r="3" spans="1:16" x14ac:dyDescent="0.2">
      <c r="A3" s="218"/>
      <c r="B3" s="169"/>
      <c r="C3" s="169"/>
      <c r="D3" s="169"/>
      <c r="E3" s="169"/>
      <c r="F3" s="169"/>
      <c r="G3" s="169"/>
      <c r="H3" s="169"/>
      <c r="I3" s="169"/>
      <c r="J3" s="178"/>
      <c r="K3" s="169"/>
      <c r="L3" s="178"/>
      <c r="M3" s="35"/>
      <c r="N3" s="35"/>
      <c r="O3" s="38"/>
      <c r="P3" s="37"/>
    </row>
    <row r="4" spans="1:16" ht="12" customHeight="1" x14ac:dyDescent="0.2">
      <c r="A4" s="219" t="s">
        <v>209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35"/>
      <c r="N4" s="35"/>
      <c r="O4" s="38"/>
      <c r="P4" s="37"/>
    </row>
    <row r="5" spans="1:16" ht="11.25" customHeight="1" x14ac:dyDescent="0.2">
      <c r="A5" s="219" t="s">
        <v>210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35"/>
      <c r="N5" s="35"/>
      <c r="O5" s="38"/>
      <c r="P5" s="37"/>
    </row>
    <row r="6" spans="1:16" ht="11.25" customHeight="1" x14ac:dyDescent="0.2">
      <c r="A6" s="220"/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35"/>
      <c r="N6" s="35"/>
      <c r="O6" s="38"/>
      <c r="P6" s="37"/>
    </row>
    <row r="7" spans="1:16" ht="11.25" customHeight="1" x14ac:dyDescent="0.2">
      <c r="A7" s="220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35"/>
      <c r="N7" s="35"/>
      <c r="O7" s="207"/>
      <c r="P7" s="37"/>
    </row>
    <row r="8" spans="1:16" x14ac:dyDescent="0.2">
      <c r="A8" s="35"/>
      <c r="B8" s="35"/>
      <c r="C8" s="35"/>
      <c r="D8" s="35"/>
      <c r="E8" s="35"/>
      <c r="F8" s="35"/>
      <c r="G8" s="35"/>
      <c r="H8" s="35"/>
      <c r="I8" s="69"/>
      <c r="J8" s="26" t="s">
        <v>74</v>
      </c>
      <c r="K8" s="39"/>
      <c r="L8" s="178"/>
      <c r="M8" s="35"/>
      <c r="N8" s="35"/>
      <c r="O8" s="38"/>
      <c r="P8" s="37"/>
    </row>
    <row r="9" spans="1:16" x14ac:dyDescent="0.2">
      <c r="A9" s="35"/>
      <c r="B9" s="35"/>
      <c r="C9" s="35"/>
      <c r="D9" s="35"/>
      <c r="E9" s="35"/>
      <c r="F9" s="35"/>
      <c r="G9" s="35"/>
      <c r="H9" s="35"/>
      <c r="I9" s="70"/>
      <c r="J9" s="37"/>
      <c r="K9" s="39"/>
      <c r="L9" s="221"/>
      <c r="M9" s="35"/>
      <c r="N9" s="36"/>
      <c r="O9" s="40"/>
      <c r="P9" s="37"/>
    </row>
    <row r="10" spans="1:16" x14ac:dyDescent="0.2">
      <c r="A10" s="35"/>
      <c r="B10" s="35"/>
      <c r="C10" s="35"/>
      <c r="D10" s="35"/>
      <c r="E10" s="35"/>
      <c r="F10" s="35"/>
      <c r="G10" s="41"/>
      <c r="H10" s="41"/>
      <c r="I10" s="24"/>
      <c r="J10" s="37"/>
      <c r="K10" s="42"/>
      <c r="L10" s="221"/>
      <c r="M10" s="36"/>
      <c r="N10" s="37"/>
      <c r="O10" s="41"/>
      <c r="P10" s="37"/>
    </row>
    <row r="11" spans="1:16" x14ac:dyDescent="0.2">
      <c r="A11" s="190"/>
      <c r="B11" s="190"/>
      <c r="C11" s="190"/>
      <c r="D11" s="190"/>
      <c r="E11" s="190"/>
      <c r="F11" s="190"/>
      <c r="G11" s="190"/>
      <c r="H11" s="208"/>
      <c r="I11" s="208"/>
      <c r="J11" s="37"/>
      <c r="K11" s="37">
        <v>2015</v>
      </c>
      <c r="L11" s="221"/>
      <c r="M11" s="36"/>
      <c r="N11" s="37"/>
      <c r="O11" s="41"/>
      <c r="P11" s="37"/>
    </row>
    <row r="12" spans="1:16" x14ac:dyDescent="0.2">
      <c r="A12" s="169" t="s">
        <v>47</v>
      </c>
      <c r="B12" s="190"/>
      <c r="C12" s="190"/>
      <c r="D12" s="190"/>
      <c r="E12" s="190"/>
      <c r="F12" s="190"/>
      <c r="G12" s="190"/>
      <c r="H12" s="209"/>
      <c r="I12" s="209"/>
      <c r="J12" s="37"/>
      <c r="K12" s="131"/>
      <c r="L12" s="221">
        <v>32</v>
      </c>
      <c r="M12" s="36"/>
      <c r="N12" s="37"/>
      <c r="O12" s="41"/>
      <c r="P12" s="37"/>
    </row>
    <row r="13" spans="1:16" x14ac:dyDescent="0.2">
      <c r="A13" s="190"/>
      <c r="B13" s="190"/>
      <c r="C13" s="190"/>
      <c r="D13" s="190"/>
      <c r="E13" s="190"/>
      <c r="F13" s="190"/>
      <c r="G13" s="190"/>
      <c r="H13" s="209"/>
      <c r="I13" s="209"/>
      <c r="J13" s="37"/>
      <c r="K13" s="132"/>
      <c r="L13" s="221"/>
      <c r="M13" s="36"/>
      <c r="N13" s="37"/>
      <c r="O13" s="41"/>
      <c r="P13" s="37"/>
    </row>
    <row r="14" spans="1:16" x14ac:dyDescent="0.2">
      <c r="A14" s="190"/>
      <c r="B14" s="190"/>
      <c r="C14" s="190"/>
      <c r="D14" s="190"/>
      <c r="E14" s="190"/>
      <c r="F14" s="190"/>
      <c r="G14" s="190"/>
      <c r="H14" s="210"/>
      <c r="I14" s="210"/>
      <c r="J14" s="37"/>
      <c r="K14" s="43"/>
      <c r="L14" s="221"/>
      <c r="M14" s="36"/>
      <c r="N14" s="37"/>
      <c r="O14" s="41"/>
      <c r="P14" s="37"/>
    </row>
    <row r="15" spans="1:16" ht="11.25" customHeight="1" x14ac:dyDescent="0.2">
      <c r="A15" s="169" t="s">
        <v>165</v>
      </c>
      <c r="B15" s="169"/>
      <c r="C15" s="169"/>
      <c r="D15" s="169"/>
      <c r="E15" s="169"/>
      <c r="F15" s="169"/>
      <c r="G15" s="41"/>
      <c r="H15" s="211"/>
      <c r="I15" s="211"/>
      <c r="J15" s="37"/>
      <c r="K15" s="131"/>
      <c r="L15" s="221">
        <v>33</v>
      </c>
      <c r="M15" s="44"/>
      <c r="N15" s="37"/>
      <c r="O15" s="41"/>
      <c r="P15" s="37"/>
    </row>
    <row r="16" spans="1:16" x14ac:dyDescent="0.2">
      <c r="A16" s="169" t="s">
        <v>166</v>
      </c>
      <c r="B16" s="169"/>
      <c r="C16" s="169"/>
      <c r="D16" s="169"/>
      <c r="E16" s="169"/>
      <c r="F16" s="169"/>
      <c r="G16" s="41"/>
      <c r="H16" s="211"/>
      <c r="I16" s="211"/>
      <c r="J16" s="37"/>
      <c r="K16" s="132"/>
      <c r="L16" s="221"/>
      <c r="M16" s="40"/>
      <c r="N16" s="35"/>
      <c r="O16" s="40"/>
      <c r="P16" s="37"/>
    </row>
    <row r="17" spans="1:16" x14ac:dyDescent="0.2">
      <c r="A17" s="190"/>
      <c r="B17" s="190"/>
      <c r="C17" s="190"/>
      <c r="D17" s="190"/>
      <c r="E17" s="190"/>
      <c r="F17" s="190"/>
      <c r="G17" s="41"/>
      <c r="H17" s="41"/>
      <c r="I17" s="212"/>
      <c r="J17" s="37"/>
      <c r="K17" s="45"/>
      <c r="L17" s="221"/>
      <c r="M17" s="40"/>
      <c r="N17" s="35"/>
      <c r="O17" s="40"/>
      <c r="P17" s="37"/>
    </row>
    <row r="18" spans="1:16" ht="11.25" customHeight="1" x14ac:dyDescent="0.2">
      <c r="A18" s="169" t="s">
        <v>167</v>
      </c>
      <c r="B18" s="169"/>
      <c r="C18" s="169"/>
      <c r="D18" s="169"/>
      <c r="E18" s="169"/>
      <c r="F18" s="169"/>
      <c r="G18" s="41"/>
      <c r="H18" s="211"/>
      <c r="I18" s="211"/>
      <c r="J18" s="37"/>
      <c r="K18" s="131"/>
      <c r="L18" s="221">
        <v>34</v>
      </c>
      <c r="M18" s="46"/>
      <c r="N18" s="35"/>
      <c r="O18" s="47"/>
      <c r="P18" s="37"/>
    </row>
    <row r="19" spans="1:16" x14ac:dyDescent="0.2">
      <c r="A19" s="169" t="s">
        <v>168</v>
      </c>
      <c r="B19" s="169"/>
      <c r="C19" s="169"/>
      <c r="D19" s="169"/>
      <c r="E19" s="169"/>
      <c r="F19" s="169"/>
      <c r="G19" s="41"/>
      <c r="H19" s="211"/>
      <c r="I19" s="211"/>
      <c r="J19" s="64"/>
      <c r="K19" s="132"/>
      <c r="L19" s="221"/>
      <c r="M19" s="35"/>
      <c r="N19" s="37"/>
      <c r="O19" s="48"/>
      <c r="P19" s="37"/>
    </row>
    <row r="20" spans="1:16" x14ac:dyDescent="0.2">
      <c r="A20" s="213"/>
      <c r="B20" s="213"/>
      <c r="C20" s="213"/>
      <c r="D20" s="213"/>
      <c r="E20" s="213"/>
      <c r="F20" s="213"/>
      <c r="G20" s="41"/>
      <c r="H20" s="210"/>
      <c r="I20" s="210"/>
      <c r="J20" s="37"/>
      <c r="K20" s="43"/>
      <c r="L20" s="221"/>
      <c r="M20" s="35"/>
      <c r="N20" s="37"/>
      <c r="O20" s="48"/>
      <c r="P20" s="37"/>
    </row>
    <row r="21" spans="1:16" x14ac:dyDescent="0.2">
      <c r="A21" s="190" t="s">
        <v>94</v>
      </c>
      <c r="B21" s="190"/>
      <c r="C21" s="190"/>
      <c r="D21" s="190"/>
      <c r="E21" s="190"/>
      <c r="F21" s="190"/>
      <c r="G21" s="41"/>
      <c r="H21" s="211"/>
      <c r="I21" s="211"/>
      <c r="J21" s="37"/>
      <c r="K21" s="131"/>
      <c r="L21" s="222">
        <v>35</v>
      </c>
      <c r="M21" s="35"/>
      <c r="N21" s="37"/>
      <c r="O21" s="48"/>
      <c r="P21" s="37"/>
    </row>
    <row r="22" spans="1:16" x14ac:dyDescent="0.2">
      <c r="A22" s="190"/>
      <c r="B22" s="190"/>
      <c r="C22" s="190"/>
      <c r="D22" s="190"/>
      <c r="E22" s="190"/>
      <c r="F22" s="190"/>
      <c r="G22" s="41"/>
      <c r="H22" s="211"/>
      <c r="I22" s="211"/>
      <c r="J22" s="37"/>
      <c r="K22" s="132"/>
      <c r="L22" s="222"/>
      <c r="M22" s="35"/>
      <c r="N22" s="37"/>
      <c r="O22" s="48"/>
      <c r="P22" s="37"/>
    </row>
    <row r="23" spans="1:16" x14ac:dyDescent="0.2">
      <c r="A23" s="190"/>
      <c r="B23" s="190"/>
      <c r="C23" s="190"/>
      <c r="D23" s="190"/>
      <c r="E23" s="190"/>
      <c r="F23" s="190"/>
      <c r="G23" s="190"/>
      <c r="H23" s="210"/>
      <c r="I23" s="210"/>
      <c r="J23" s="37"/>
      <c r="K23" s="43"/>
      <c r="L23" s="221"/>
      <c r="M23" s="35"/>
      <c r="N23" s="37"/>
      <c r="O23" s="48"/>
      <c r="P23" s="37"/>
    </row>
    <row r="24" spans="1:16" x14ac:dyDescent="0.2">
      <c r="A24" s="190" t="s">
        <v>95</v>
      </c>
      <c r="B24" s="190"/>
      <c r="C24" s="190"/>
      <c r="D24" s="190"/>
      <c r="E24" s="190"/>
      <c r="F24" s="190"/>
      <c r="G24" s="190"/>
      <c r="H24" s="211"/>
      <c r="I24" s="211"/>
      <c r="J24" s="37"/>
      <c r="K24" s="131"/>
      <c r="L24" s="221">
        <v>36</v>
      </c>
      <c r="M24" s="35"/>
      <c r="N24" s="37"/>
      <c r="O24" s="48"/>
      <c r="P24" s="37"/>
    </row>
    <row r="25" spans="1:16" x14ac:dyDescent="0.2">
      <c r="A25" s="190"/>
      <c r="B25" s="190"/>
      <c r="C25" s="190"/>
      <c r="D25" s="190"/>
      <c r="E25" s="190"/>
      <c r="F25" s="190"/>
      <c r="G25" s="190"/>
      <c r="H25" s="211"/>
      <c r="I25" s="211"/>
      <c r="J25" s="37"/>
      <c r="K25" s="132"/>
      <c r="L25" s="221"/>
      <c r="M25" s="35"/>
      <c r="N25" s="37"/>
      <c r="O25" s="48"/>
      <c r="P25" s="37"/>
    </row>
    <row r="26" spans="1:16" x14ac:dyDescent="0.2">
      <c r="A26" s="190"/>
      <c r="B26" s="190"/>
      <c r="C26" s="190"/>
      <c r="D26" s="190"/>
      <c r="E26" s="190"/>
      <c r="F26" s="190"/>
      <c r="G26" s="190"/>
      <c r="H26" s="210"/>
      <c r="I26" s="210"/>
      <c r="J26" s="37"/>
      <c r="K26" s="43"/>
      <c r="L26" s="221"/>
      <c r="M26" s="35"/>
      <c r="N26" s="37"/>
      <c r="O26" s="48"/>
      <c r="P26" s="37"/>
    </row>
    <row r="27" spans="1:16" ht="11.25" customHeight="1" x14ac:dyDescent="0.2">
      <c r="A27" s="169" t="s">
        <v>169</v>
      </c>
      <c r="B27" s="169"/>
      <c r="C27" s="169"/>
      <c r="D27" s="169"/>
      <c r="E27" s="169"/>
      <c r="F27" s="169"/>
      <c r="G27" s="41"/>
      <c r="H27" s="211"/>
      <c r="I27" s="211"/>
      <c r="J27" s="37"/>
      <c r="K27" s="131"/>
      <c r="L27" s="221">
        <v>37</v>
      </c>
      <c r="M27" s="35"/>
      <c r="N27" s="37"/>
      <c r="O27" s="48"/>
      <c r="P27" s="37"/>
    </row>
    <row r="28" spans="1:16" x14ac:dyDescent="0.2">
      <c r="A28" s="169" t="s">
        <v>170</v>
      </c>
      <c r="B28" s="169"/>
      <c r="C28" s="169"/>
      <c r="D28" s="169"/>
      <c r="E28" s="169"/>
      <c r="F28" s="169"/>
      <c r="G28" s="41"/>
      <c r="H28" s="211"/>
      <c r="I28" s="211"/>
      <c r="J28" s="37"/>
      <c r="K28" s="132"/>
      <c r="L28" s="221"/>
      <c r="M28" s="35"/>
      <c r="N28" s="37"/>
      <c r="O28" s="48"/>
      <c r="P28" s="37"/>
    </row>
    <row r="29" spans="1:16" x14ac:dyDescent="0.2">
      <c r="A29" s="190"/>
      <c r="B29" s="190"/>
      <c r="C29" s="190"/>
      <c r="D29" s="190"/>
      <c r="E29" s="190"/>
      <c r="F29" s="190"/>
      <c r="G29" s="190"/>
      <c r="H29" s="214"/>
      <c r="I29" s="214"/>
      <c r="J29" s="37"/>
      <c r="K29" s="49"/>
      <c r="L29" s="221"/>
      <c r="M29" s="35"/>
      <c r="N29" s="37"/>
      <c r="O29" s="48"/>
      <c r="P29" s="37"/>
    </row>
    <row r="30" spans="1:16" x14ac:dyDescent="0.2">
      <c r="A30" s="215" t="s">
        <v>96</v>
      </c>
      <c r="B30" s="215"/>
      <c r="C30" s="215"/>
      <c r="D30" s="215"/>
      <c r="E30" s="215"/>
      <c r="F30" s="215"/>
      <c r="G30" s="215"/>
      <c r="H30" s="216"/>
      <c r="I30" s="216"/>
      <c r="J30" s="37"/>
      <c r="K30" s="129">
        <f>K12+K15+K18+K21+K24+K27</f>
        <v>0</v>
      </c>
      <c r="L30" s="221">
        <v>38</v>
      </c>
    </row>
    <row r="31" spans="1:16" x14ac:dyDescent="0.2">
      <c r="A31" s="215"/>
      <c r="B31" s="215"/>
      <c r="C31" s="215"/>
      <c r="D31" s="215"/>
      <c r="E31" s="215"/>
      <c r="F31" s="215"/>
      <c r="G31" s="215"/>
      <c r="H31" s="216"/>
      <c r="I31" s="216"/>
      <c r="J31" s="37"/>
      <c r="K31" s="130"/>
      <c r="L31" s="178"/>
    </row>
    <row r="32" spans="1:16" x14ac:dyDescent="0.2">
      <c r="A32" s="190"/>
      <c r="B32" s="190"/>
      <c r="C32" s="190"/>
      <c r="D32" s="190"/>
      <c r="E32" s="190"/>
      <c r="F32" s="190"/>
      <c r="G32" s="190"/>
      <c r="H32" s="190"/>
      <c r="I32" s="190"/>
      <c r="J32" s="37"/>
      <c r="K32" s="35"/>
      <c r="L32" s="221"/>
    </row>
    <row r="33" spans="1:12" x14ac:dyDescent="0.2">
      <c r="A33" s="215" t="s">
        <v>211</v>
      </c>
      <c r="B33" s="190"/>
      <c r="C33" s="190"/>
      <c r="D33" s="190"/>
      <c r="E33" s="190"/>
      <c r="F33" s="190"/>
      <c r="G33" s="190"/>
      <c r="H33" s="217"/>
      <c r="I33" s="217"/>
      <c r="J33" s="37"/>
      <c r="L33" s="169"/>
    </row>
    <row r="34" spans="1:12" x14ac:dyDescent="0.2">
      <c r="A34" s="190"/>
      <c r="B34" s="190"/>
      <c r="C34" s="190"/>
      <c r="D34" s="190"/>
      <c r="E34" s="190"/>
      <c r="F34" s="190"/>
      <c r="G34" s="41"/>
      <c r="H34" s="217"/>
      <c r="I34" s="217"/>
      <c r="J34" s="37"/>
      <c r="L34" s="169"/>
    </row>
    <row r="35" spans="1:12" x14ac:dyDescent="0.2">
      <c r="A35" s="190"/>
      <c r="B35" s="190"/>
      <c r="C35" s="190"/>
      <c r="D35" s="190"/>
      <c r="E35" s="190"/>
      <c r="F35" s="190"/>
      <c r="G35" s="40"/>
      <c r="H35" s="40"/>
      <c r="I35" s="40"/>
      <c r="J35" s="50"/>
      <c r="K35" s="51"/>
      <c r="L35" s="222"/>
    </row>
    <row r="36" spans="1:12" x14ac:dyDescent="0.2">
      <c r="A36" s="215" t="s">
        <v>181</v>
      </c>
      <c r="B36" s="190"/>
      <c r="C36" s="190"/>
      <c r="D36" s="190"/>
      <c r="E36" s="190"/>
      <c r="F36" s="190"/>
      <c r="G36" s="40"/>
      <c r="H36" s="40"/>
      <c r="I36" s="40"/>
      <c r="J36" s="37"/>
      <c r="K36" s="126"/>
      <c r="L36" s="222">
        <v>40</v>
      </c>
    </row>
    <row r="37" spans="1:12" x14ac:dyDescent="0.2">
      <c r="A37" s="215"/>
      <c r="B37" s="190"/>
      <c r="C37" s="190"/>
      <c r="D37" s="190"/>
      <c r="E37" s="190"/>
      <c r="F37" s="190"/>
      <c r="G37" s="190"/>
      <c r="H37" s="190"/>
      <c r="I37" s="190"/>
      <c r="J37" s="37"/>
      <c r="K37" s="127"/>
      <c r="L37" s="222"/>
    </row>
    <row r="38" spans="1:12" x14ac:dyDescent="0.2">
      <c r="A38" s="169"/>
      <c r="B38" s="169"/>
      <c r="C38" s="169"/>
      <c r="D38" s="169"/>
      <c r="E38" s="169"/>
      <c r="F38" s="169"/>
      <c r="G38" s="169"/>
      <c r="H38" s="169"/>
      <c r="I38" s="169"/>
      <c r="L38" s="178"/>
    </row>
    <row r="39" spans="1:12" x14ac:dyDescent="0.2">
      <c r="A39" s="176" t="s">
        <v>212</v>
      </c>
      <c r="B39" s="169"/>
      <c r="C39" s="169"/>
      <c r="D39" s="169"/>
      <c r="E39" s="169"/>
      <c r="F39" s="169"/>
      <c r="G39" s="169"/>
      <c r="H39" s="169"/>
      <c r="I39" s="169"/>
      <c r="L39" s="178"/>
    </row>
    <row r="40" spans="1:12" x14ac:dyDescent="0.2">
      <c r="A40" s="169"/>
      <c r="B40" s="169"/>
      <c r="C40" s="169"/>
      <c r="D40" s="169"/>
      <c r="E40" s="169"/>
      <c r="F40" s="169"/>
      <c r="G40" s="169"/>
      <c r="H40" s="169"/>
      <c r="I40" s="169"/>
      <c r="L40" s="178"/>
    </row>
    <row r="41" spans="1:12" x14ac:dyDescent="0.2">
      <c r="A41" s="169"/>
      <c r="B41" s="169"/>
      <c r="C41" s="169"/>
      <c r="D41" s="169"/>
      <c r="E41" s="169"/>
      <c r="F41" s="169"/>
      <c r="G41" s="169"/>
      <c r="H41" s="169"/>
      <c r="I41" s="169"/>
      <c r="L41" s="178"/>
    </row>
    <row r="42" spans="1:12" x14ac:dyDescent="0.2">
      <c r="A42" s="202" t="s">
        <v>247</v>
      </c>
      <c r="B42" s="202"/>
      <c r="C42" s="202"/>
      <c r="D42" s="202"/>
      <c r="E42" s="202"/>
      <c r="F42" s="202"/>
      <c r="G42" s="202"/>
      <c r="H42" s="202"/>
      <c r="I42" s="202"/>
      <c r="J42" s="52"/>
      <c r="K42" s="52"/>
      <c r="L42" s="178"/>
    </row>
    <row r="43" spans="1:12" x14ac:dyDescent="0.2">
      <c r="A43" s="176" t="s">
        <v>172</v>
      </c>
      <c r="B43" s="169"/>
      <c r="C43" s="169"/>
      <c r="D43" s="169"/>
      <c r="E43" s="169"/>
      <c r="F43" s="169"/>
      <c r="G43" s="169"/>
      <c r="H43" s="169"/>
      <c r="I43" s="169"/>
      <c r="J43" s="20"/>
      <c r="L43" s="178"/>
    </row>
    <row r="48" spans="1:12" x14ac:dyDescent="0.2">
      <c r="J48" s="178"/>
    </row>
  </sheetData>
  <sheetProtection sheet="1" formatCells="0" selectLockedCells="1"/>
  <mergeCells count="18">
    <mergeCell ref="K36:K37"/>
    <mergeCell ref="K12:K13"/>
    <mergeCell ref="K15:K16"/>
    <mergeCell ref="H15:I16"/>
    <mergeCell ref="H18:I19"/>
    <mergeCell ref="K18:K19"/>
    <mergeCell ref="H21:I22"/>
    <mergeCell ref="K21:K22"/>
    <mergeCell ref="K24:K25"/>
    <mergeCell ref="H24:I25"/>
    <mergeCell ref="H27:I28"/>
    <mergeCell ref="K27:K28"/>
    <mergeCell ref="I8:I9"/>
    <mergeCell ref="H12:I13"/>
    <mergeCell ref="H30:I31"/>
    <mergeCell ref="K30:K31"/>
    <mergeCell ref="H33:I34"/>
    <mergeCell ref="H11:I1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zoomScaleNormal="100" workbookViewId="0">
      <selection activeCell="D11" sqref="D11:D12"/>
    </sheetView>
  </sheetViews>
  <sheetFormatPr defaultColWidth="6.85546875" defaultRowHeight="11.25" x14ac:dyDescent="0.2"/>
  <cols>
    <col min="1" max="3" width="6.85546875" style="20"/>
    <col min="4" max="4" width="8.85546875" style="20" customWidth="1"/>
    <col min="5" max="5" width="4.7109375" style="20" customWidth="1"/>
    <col min="6" max="6" width="13.5703125" style="20" customWidth="1"/>
    <col min="7" max="7" width="4.7109375" style="20" customWidth="1"/>
    <col min="8" max="8" width="13.5703125" style="20" customWidth="1"/>
    <col min="9" max="9" width="4.7109375" style="20" customWidth="1"/>
    <col min="10" max="10" width="13.5703125" style="20" customWidth="1"/>
    <col min="11" max="11" width="4.7109375" style="20" customWidth="1"/>
    <col min="12" max="12" width="5.42578125" style="21" customWidth="1"/>
    <col min="13" max="16384" width="6.85546875" style="20"/>
  </cols>
  <sheetData>
    <row r="1" spans="1:12" ht="22.5" customHeight="1" x14ac:dyDescent="0.2"/>
    <row r="2" spans="1:12" ht="22.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</row>
    <row r="3" spans="1:12" x14ac:dyDescent="0.2">
      <c r="A3" s="23"/>
    </row>
    <row r="5" spans="1:12" x14ac:dyDescent="0.2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</row>
    <row r="6" spans="1:12" ht="12.75" x14ac:dyDescent="0.2">
      <c r="A6" s="227" t="s">
        <v>197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</row>
    <row r="7" spans="1:12" x14ac:dyDescent="0.2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</row>
    <row r="8" spans="1:12" ht="11.25" customHeight="1" x14ac:dyDescent="0.2">
      <c r="A8" s="218"/>
      <c r="B8" s="228"/>
      <c r="C8" s="190"/>
      <c r="D8" s="190"/>
      <c r="E8" s="203"/>
      <c r="F8" s="190"/>
      <c r="G8" s="190"/>
      <c r="H8" s="190" t="s">
        <v>50</v>
      </c>
      <c r="I8" s="190"/>
      <c r="J8" s="213" t="s">
        <v>116</v>
      </c>
      <c r="K8" s="213"/>
    </row>
    <row r="9" spans="1:12" x14ac:dyDescent="0.2">
      <c r="A9" s="218"/>
      <c r="B9" s="228"/>
      <c r="C9" s="190"/>
      <c r="D9" s="203" t="s">
        <v>51</v>
      </c>
      <c r="E9" s="203"/>
      <c r="F9" s="190" t="s">
        <v>52</v>
      </c>
      <c r="G9" s="190"/>
      <c r="H9" s="190" t="s">
        <v>53</v>
      </c>
      <c r="I9" s="190"/>
      <c r="J9" s="213" t="s">
        <v>118</v>
      </c>
      <c r="K9" s="213" t="s">
        <v>119</v>
      </c>
    </row>
    <row r="10" spans="1:12" x14ac:dyDescent="0.2">
      <c r="A10" s="190"/>
      <c r="B10" s="190"/>
      <c r="C10" s="190"/>
      <c r="D10" s="190"/>
      <c r="E10" s="203"/>
      <c r="F10" s="203"/>
      <c r="G10" s="190"/>
      <c r="H10" s="190"/>
      <c r="I10" s="190"/>
      <c r="J10" s="190"/>
      <c r="K10" s="221"/>
    </row>
    <row r="11" spans="1:12" x14ac:dyDescent="0.2">
      <c r="A11" s="190" t="s">
        <v>54</v>
      </c>
      <c r="B11" s="190"/>
      <c r="C11" s="190"/>
      <c r="D11" s="137">
        <f>IF('Page 4'!I26="P",'Page 4'!H54,'Page 5'!K36)</f>
        <v>0</v>
      </c>
      <c r="E11" s="221">
        <v>58</v>
      </c>
      <c r="F11" s="135" t="e">
        <f>IF('Page 5'!I8="P",ROUNDDOWN('Page 5'!K12*D11,2),ROUNDDOWN('Page 4'!H29*D11,2))</f>
        <v>#DIV/0!</v>
      </c>
      <c r="G11" s="221">
        <v>62</v>
      </c>
      <c r="H11" s="133"/>
      <c r="I11" s="221">
        <v>66</v>
      </c>
      <c r="J11" s="135" t="e">
        <f>F11-H11</f>
        <v>#DIV/0!</v>
      </c>
      <c r="K11" s="221">
        <v>70</v>
      </c>
    </row>
    <row r="12" spans="1:12" x14ac:dyDescent="0.2">
      <c r="A12" s="190" t="s">
        <v>57</v>
      </c>
      <c r="B12" s="190"/>
      <c r="C12" s="190"/>
      <c r="D12" s="138"/>
      <c r="E12" s="221"/>
      <c r="F12" s="136"/>
      <c r="G12" s="225"/>
      <c r="H12" s="134"/>
      <c r="I12" s="225"/>
      <c r="J12" s="136"/>
      <c r="K12" s="221"/>
    </row>
    <row r="13" spans="1:12" x14ac:dyDescent="0.2">
      <c r="A13" s="190"/>
      <c r="B13" s="190"/>
      <c r="C13" s="190"/>
      <c r="D13" s="54"/>
      <c r="E13" s="221"/>
      <c r="F13" s="44"/>
      <c r="G13" s="225"/>
      <c r="H13" s="40"/>
      <c r="I13" s="225"/>
      <c r="J13" s="40"/>
      <c r="K13" s="221"/>
    </row>
    <row r="14" spans="1:12" x14ac:dyDescent="0.2">
      <c r="A14" s="190" t="s">
        <v>55</v>
      </c>
      <c r="B14" s="190"/>
      <c r="C14" s="190"/>
      <c r="D14" s="139"/>
      <c r="E14" s="221">
        <v>59</v>
      </c>
      <c r="F14" s="135" t="e">
        <f>IF('Page 5'!I8="P",ROUNDDOWN('Page 5'!K12*D14,2),ROUNDDOWN('Page 4'!H29*D14,2))</f>
        <v>#DIV/0!</v>
      </c>
      <c r="G14" s="221">
        <v>63</v>
      </c>
      <c r="H14" s="133"/>
      <c r="I14" s="221">
        <v>67</v>
      </c>
      <c r="J14" s="135" t="e">
        <f>F14-H14</f>
        <v>#DIV/0!</v>
      </c>
      <c r="K14" s="221">
        <v>71</v>
      </c>
    </row>
    <row r="15" spans="1:12" x14ac:dyDescent="0.2">
      <c r="A15" s="190" t="s">
        <v>57</v>
      </c>
      <c r="B15" s="190"/>
      <c r="C15" s="190"/>
      <c r="D15" s="140"/>
      <c r="E15" s="221"/>
      <c r="F15" s="136"/>
      <c r="G15" s="225"/>
      <c r="H15" s="134"/>
      <c r="I15" s="225"/>
      <c r="J15" s="136"/>
      <c r="K15" s="221"/>
    </row>
    <row r="16" spans="1:12" x14ac:dyDescent="0.2">
      <c r="A16" s="190"/>
      <c r="B16" s="190"/>
      <c r="C16" s="190"/>
      <c r="D16" s="35"/>
      <c r="E16" s="221"/>
      <c r="F16" s="44"/>
      <c r="G16" s="225"/>
      <c r="H16" s="40"/>
      <c r="I16" s="225"/>
      <c r="J16" s="40"/>
      <c r="K16" s="221"/>
    </row>
    <row r="17" spans="1:11" x14ac:dyDescent="0.2">
      <c r="A17" s="190" t="s">
        <v>67</v>
      </c>
      <c r="B17" s="190"/>
      <c r="C17" s="190"/>
      <c r="D17" s="2">
        <v>0</v>
      </c>
      <c r="E17" s="221" t="s">
        <v>97</v>
      </c>
      <c r="F17" s="135" t="e">
        <f>ROUNDDOWN('Page 4'!H29*D17+D18+D19,2)</f>
        <v>#DIV/0!</v>
      </c>
      <c r="G17" s="221">
        <v>64</v>
      </c>
      <c r="H17" s="133"/>
      <c r="I17" s="221">
        <v>68</v>
      </c>
      <c r="J17" s="135" t="e">
        <f>F17-H17</f>
        <v>#DIV/0!</v>
      </c>
      <c r="K17" s="221">
        <v>72</v>
      </c>
    </row>
    <row r="18" spans="1:11" x14ac:dyDescent="0.2">
      <c r="A18" s="190" t="s">
        <v>68</v>
      </c>
      <c r="B18" s="190"/>
      <c r="C18" s="190"/>
      <c r="D18" s="3">
        <v>0</v>
      </c>
      <c r="E18" s="221" t="s">
        <v>98</v>
      </c>
      <c r="F18" s="136"/>
      <c r="G18" s="225"/>
      <c r="H18" s="134"/>
      <c r="I18" s="225"/>
      <c r="J18" s="136"/>
      <c r="K18" s="221"/>
    </row>
    <row r="19" spans="1:11" x14ac:dyDescent="0.2">
      <c r="A19" s="190" t="s">
        <v>69</v>
      </c>
      <c r="B19" s="190"/>
      <c r="C19" s="190"/>
      <c r="D19" s="3">
        <v>0</v>
      </c>
      <c r="E19" s="221" t="s">
        <v>99</v>
      </c>
      <c r="F19" s="44"/>
      <c r="G19" s="225"/>
      <c r="H19" s="40"/>
      <c r="I19" s="225"/>
      <c r="J19" s="40"/>
      <c r="K19" s="221"/>
    </row>
    <row r="20" spans="1:11" x14ac:dyDescent="0.2">
      <c r="A20" s="190" t="s">
        <v>83</v>
      </c>
      <c r="B20" s="190"/>
      <c r="C20" s="190"/>
      <c r="D20" s="3">
        <v>0</v>
      </c>
      <c r="E20" s="221" t="s">
        <v>100</v>
      </c>
      <c r="F20" s="44"/>
      <c r="G20" s="225"/>
      <c r="H20" s="40"/>
      <c r="I20" s="225"/>
      <c r="J20" s="40"/>
      <c r="K20" s="221"/>
    </row>
    <row r="21" spans="1:11" x14ac:dyDescent="0.2">
      <c r="A21" s="190"/>
      <c r="B21" s="190"/>
      <c r="C21" s="190"/>
      <c r="D21" s="56"/>
      <c r="E21" s="221"/>
      <c r="F21" s="44"/>
      <c r="G21" s="225"/>
      <c r="H21" s="40"/>
      <c r="I21" s="225"/>
      <c r="J21" s="40"/>
      <c r="K21" s="221"/>
    </row>
    <row r="22" spans="1:11" x14ac:dyDescent="0.2">
      <c r="A22" s="190" t="s">
        <v>56</v>
      </c>
      <c r="B22" s="190"/>
      <c r="C22" s="190"/>
      <c r="D22" s="141">
        <v>0.14380000000000001</v>
      </c>
      <c r="E22" s="221">
        <v>61</v>
      </c>
      <c r="F22" s="135" t="e">
        <f>IF('Page 5'!I8="P",ROUNDDOWN('Page 5'!K12*D22,2),ROUNDDOWN('Page 4'!H29*D22,2))</f>
        <v>#DIV/0!</v>
      </c>
      <c r="G22" s="221">
        <v>65</v>
      </c>
      <c r="H22" s="133"/>
      <c r="I22" s="221">
        <v>69</v>
      </c>
      <c r="J22" s="135" t="e">
        <f>F22-H22</f>
        <v>#DIV/0!</v>
      </c>
      <c r="K22" s="221">
        <v>73</v>
      </c>
    </row>
    <row r="23" spans="1:11" x14ac:dyDescent="0.2">
      <c r="A23" s="190" t="s">
        <v>57</v>
      </c>
      <c r="B23" s="190"/>
      <c r="C23" s="190"/>
      <c r="D23" s="138"/>
      <c r="E23" s="203"/>
      <c r="F23" s="136"/>
      <c r="G23" s="226"/>
      <c r="H23" s="134"/>
      <c r="I23" s="226"/>
      <c r="J23" s="136"/>
      <c r="K23" s="221"/>
    </row>
    <row r="24" spans="1:11" x14ac:dyDescent="0.2">
      <c r="A24" s="190"/>
      <c r="B24" s="190"/>
      <c r="C24" s="190"/>
      <c r="D24" s="190"/>
      <c r="E24" s="203"/>
      <c r="F24" s="210"/>
      <c r="G24" s="224"/>
      <c r="H24" s="49"/>
      <c r="I24" s="214"/>
      <c r="J24" s="49"/>
      <c r="K24" s="221"/>
    </row>
    <row r="25" spans="1:11" x14ac:dyDescent="0.2">
      <c r="A25" s="190" t="s">
        <v>58</v>
      </c>
      <c r="B25" s="190"/>
      <c r="C25" s="190"/>
      <c r="D25" s="190"/>
      <c r="E25" s="203"/>
      <c r="F25" s="210"/>
      <c r="G25" s="224"/>
      <c r="H25" s="43"/>
      <c r="I25" s="214"/>
      <c r="J25" s="135" t="e">
        <f>J11+J14+J17+J22</f>
        <v>#DIV/0!</v>
      </c>
      <c r="K25" s="221">
        <v>74</v>
      </c>
    </row>
    <row r="26" spans="1:11" x14ac:dyDescent="0.2">
      <c r="A26" s="190"/>
      <c r="B26" s="190"/>
      <c r="C26" s="190"/>
      <c r="D26" s="190"/>
      <c r="E26" s="203"/>
      <c r="F26" s="210"/>
      <c r="G26" s="224"/>
      <c r="H26" s="49"/>
      <c r="I26" s="214"/>
      <c r="J26" s="136"/>
      <c r="K26" s="221"/>
    </row>
    <row r="27" spans="1:11" x14ac:dyDescent="0.2">
      <c r="A27" s="169"/>
      <c r="B27" s="169"/>
      <c r="C27" s="169"/>
      <c r="D27" s="169"/>
      <c r="E27" s="169"/>
      <c r="F27" s="169"/>
      <c r="G27" s="169"/>
      <c r="H27" s="169"/>
      <c r="I27" s="169"/>
      <c r="J27" s="169"/>
      <c r="K27" s="169"/>
    </row>
    <row r="28" spans="1:11" x14ac:dyDescent="0.2">
      <c r="A28" s="190" t="s">
        <v>271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</row>
    <row r="29" spans="1:11" ht="22.5" customHeight="1" x14ac:dyDescent="0.2">
      <c r="A29" s="220" t="s">
        <v>248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3"/>
    </row>
    <row r="30" spans="1:11" x14ac:dyDescent="0.2">
      <c r="A30" s="169"/>
      <c r="B30" s="169"/>
      <c r="C30" s="169"/>
      <c r="D30" s="169"/>
      <c r="E30" s="169"/>
      <c r="F30" s="169"/>
      <c r="G30" s="169"/>
      <c r="H30" s="169"/>
      <c r="I30" s="169"/>
      <c r="J30" s="169"/>
      <c r="K30" s="169"/>
    </row>
    <row r="31" spans="1:11" x14ac:dyDescent="0.2">
      <c r="A31" s="169" t="s">
        <v>187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</row>
    <row r="32" spans="1:11" x14ac:dyDescent="0.2">
      <c r="A32" s="169" t="s">
        <v>199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</row>
    <row r="35" spans="8:8" x14ac:dyDescent="0.2">
      <c r="H35" s="169"/>
    </row>
  </sheetData>
  <sheetProtection sheet="1" formatCells="0" selectLockedCells="1"/>
  <mergeCells count="16">
    <mergeCell ref="H11:H12"/>
    <mergeCell ref="J22:J23"/>
    <mergeCell ref="D11:D12"/>
    <mergeCell ref="J25:J26"/>
    <mergeCell ref="F11:F12"/>
    <mergeCell ref="J11:J12"/>
    <mergeCell ref="D14:D15"/>
    <mergeCell ref="F14:F15"/>
    <mergeCell ref="J14:J15"/>
    <mergeCell ref="F17:F18"/>
    <mergeCell ref="J17:J18"/>
    <mergeCell ref="H14:H15"/>
    <mergeCell ref="H17:H18"/>
    <mergeCell ref="H22:H23"/>
    <mergeCell ref="D22:D23"/>
    <mergeCell ref="F22:F2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5"/>
  <sheetViews>
    <sheetView zoomScaleNormal="100" workbookViewId="0">
      <selection activeCell="H11" sqref="H11:H12"/>
    </sheetView>
  </sheetViews>
  <sheetFormatPr defaultColWidth="6.85546875" defaultRowHeight="11.25" x14ac:dyDescent="0.2"/>
  <cols>
    <col min="1" max="6" width="6.85546875" style="20"/>
    <col min="7" max="7" width="2.7109375" style="20" customWidth="1"/>
    <col min="8" max="8" width="15" style="20" customWidth="1"/>
    <col min="9" max="9" width="5.42578125" style="21" customWidth="1"/>
    <col min="10" max="10" width="4.140625" style="20" customWidth="1"/>
    <col min="11" max="11" width="15" style="20" customWidth="1"/>
    <col min="12" max="12" width="5.42578125" style="21" customWidth="1"/>
    <col min="13" max="16384" width="6.85546875" style="20"/>
  </cols>
  <sheetData>
    <row r="1" spans="1:12" ht="22.5" customHeight="1" x14ac:dyDescent="0.2"/>
    <row r="2" spans="1:12" x14ac:dyDescent="0.2">
      <c r="A2" s="176" t="s">
        <v>249</v>
      </c>
      <c r="B2" s="169"/>
      <c r="C2" s="169"/>
      <c r="D2" s="169"/>
      <c r="E2" s="169"/>
      <c r="F2" s="169"/>
      <c r="G2" s="169"/>
    </row>
    <row r="3" spans="1:12" x14ac:dyDescent="0.2">
      <c r="A3" s="169"/>
      <c r="B3" s="169"/>
      <c r="C3" s="169"/>
      <c r="D3" s="169"/>
      <c r="E3" s="169"/>
      <c r="F3" s="169"/>
      <c r="G3" s="169"/>
    </row>
    <row r="4" spans="1:12" ht="22.5" customHeight="1" x14ac:dyDescent="0.2">
      <c r="A4" s="169" t="s">
        <v>250</v>
      </c>
      <c r="B4" s="173"/>
      <c r="C4" s="173"/>
      <c r="D4" s="173"/>
      <c r="E4" s="173"/>
      <c r="F4" s="173"/>
      <c r="G4" s="173"/>
      <c r="H4"/>
      <c r="I4"/>
      <c r="J4"/>
      <c r="K4"/>
      <c r="L4"/>
    </row>
    <row r="5" spans="1:12" x14ac:dyDescent="0.2">
      <c r="A5" s="169" t="s">
        <v>123</v>
      </c>
      <c r="B5" s="169"/>
      <c r="C5" s="169"/>
      <c r="D5" s="169"/>
      <c r="E5" s="169"/>
      <c r="F5" s="169"/>
      <c r="G5" s="169"/>
    </row>
    <row r="6" spans="1:12" x14ac:dyDescent="0.2">
      <c r="A6" s="169" t="s">
        <v>19</v>
      </c>
      <c r="B6" s="169"/>
      <c r="C6" s="169"/>
      <c r="D6" s="169"/>
      <c r="E6" s="169"/>
      <c r="F6" s="169"/>
      <c r="G6" s="169"/>
      <c r="H6" s="144">
        <f>' Page 2'!H6</f>
        <v>0</v>
      </c>
      <c r="I6" s="178">
        <v>75</v>
      </c>
      <c r="K6" s="144">
        <f>H6</f>
        <v>0</v>
      </c>
      <c r="L6" s="178" t="s">
        <v>101</v>
      </c>
    </row>
    <row r="7" spans="1:12" x14ac:dyDescent="0.2">
      <c r="A7" s="169"/>
      <c r="B7" s="169"/>
      <c r="C7" s="169"/>
      <c r="D7" s="169"/>
      <c r="E7" s="169"/>
      <c r="F7" s="169"/>
      <c r="G7" s="169"/>
      <c r="H7" s="145"/>
      <c r="I7" s="178"/>
      <c r="K7" s="145"/>
      <c r="L7" s="178"/>
    </row>
    <row r="8" spans="1:12" x14ac:dyDescent="0.2">
      <c r="A8" s="169"/>
      <c r="B8" s="169"/>
      <c r="C8" s="169"/>
      <c r="D8" s="169"/>
      <c r="E8" s="169"/>
      <c r="F8" s="169"/>
      <c r="G8" s="169"/>
      <c r="I8" s="178"/>
      <c r="L8" s="178"/>
    </row>
    <row r="9" spans="1:12" x14ac:dyDescent="0.2">
      <c r="A9" s="169"/>
      <c r="B9" s="169"/>
      <c r="C9" s="169"/>
      <c r="D9" s="169"/>
      <c r="E9" s="169"/>
      <c r="F9" s="169"/>
      <c r="G9" s="169"/>
      <c r="H9" s="230" t="s">
        <v>251</v>
      </c>
      <c r="I9" s="178"/>
      <c r="J9" s="169"/>
      <c r="K9" s="230" t="s">
        <v>59</v>
      </c>
      <c r="L9" s="178"/>
    </row>
    <row r="10" spans="1:12" x14ac:dyDescent="0.2">
      <c r="A10" s="169"/>
      <c r="B10" s="169"/>
      <c r="C10" s="169"/>
      <c r="D10" s="169"/>
      <c r="E10" s="169"/>
      <c r="F10" s="169"/>
      <c r="G10" s="169"/>
      <c r="I10" s="178"/>
      <c r="K10" s="169"/>
      <c r="L10" s="178"/>
    </row>
    <row r="11" spans="1:12" ht="11.25" customHeight="1" x14ac:dyDescent="0.2">
      <c r="A11" s="186" t="s">
        <v>120</v>
      </c>
      <c r="B11" s="183"/>
      <c r="C11" s="183"/>
      <c r="D11" s="183"/>
      <c r="E11" s="183"/>
      <c r="F11" s="183"/>
      <c r="G11" s="229"/>
      <c r="H11" s="146"/>
      <c r="I11" s="178">
        <v>76</v>
      </c>
      <c r="K11" s="142" t="e">
        <f>' Page 2'!H20</f>
        <v>#DIV/0!</v>
      </c>
      <c r="L11" s="178" t="s">
        <v>102</v>
      </c>
    </row>
    <row r="12" spans="1:12" x14ac:dyDescent="0.2">
      <c r="A12" s="186" t="s">
        <v>252</v>
      </c>
      <c r="B12" s="183"/>
      <c r="C12" s="183"/>
      <c r="D12" s="183"/>
      <c r="E12" s="183"/>
      <c r="F12" s="183"/>
      <c r="G12" s="229"/>
      <c r="H12" s="147"/>
      <c r="I12" s="178"/>
      <c r="K12" s="143"/>
      <c r="L12" s="178"/>
    </row>
    <row r="13" spans="1:12" x14ac:dyDescent="0.2">
      <c r="A13" s="183"/>
      <c r="B13" s="183"/>
      <c r="C13" s="183"/>
      <c r="D13" s="183"/>
      <c r="E13" s="183"/>
      <c r="F13" s="183"/>
      <c r="G13" s="169"/>
      <c r="I13" s="178"/>
      <c r="L13" s="178"/>
    </row>
    <row r="14" spans="1:12" x14ac:dyDescent="0.2">
      <c r="A14" s="169"/>
      <c r="B14" s="169"/>
      <c r="C14" s="169"/>
      <c r="D14" s="169"/>
      <c r="E14" s="169"/>
      <c r="F14" s="169"/>
      <c r="G14" s="169"/>
      <c r="I14" s="178"/>
      <c r="L14" s="178"/>
    </row>
    <row r="15" spans="1:12" x14ac:dyDescent="0.2">
      <c r="A15" s="176" t="s">
        <v>26</v>
      </c>
      <c r="B15" s="169"/>
      <c r="C15" s="169"/>
      <c r="D15" s="169"/>
      <c r="E15" s="169"/>
      <c r="F15" s="169"/>
      <c r="G15" s="169"/>
      <c r="I15" s="178"/>
      <c r="L15" s="178"/>
    </row>
    <row r="16" spans="1:12" x14ac:dyDescent="0.2">
      <c r="A16" s="169"/>
      <c r="B16" s="169"/>
      <c r="C16" s="169"/>
      <c r="D16" s="169"/>
      <c r="E16" s="169"/>
      <c r="F16" s="169"/>
      <c r="G16" s="169"/>
      <c r="I16" s="178"/>
      <c r="L16" s="178"/>
    </row>
    <row r="17" spans="1:12" ht="11.25" customHeight="1" x14ac:dyDescent="0.2">
      <c r="A17" s="186" t="s">
        <v>253</v>
      </c>
      <c r="B17" s="186"/>
      <c r="C17" s="186"/>
      <c r="D17" s="186"/>
      <c r="E17" s="186"/>
      <c r="F17" s="186"/>
      <c r="G17" s="169"/>
      <c r="H17" s="115"/>
      <c r="I17" s="178">
        <v>77</v>
      </c>
      <c r="K17" s="115"/>
      <c r="L17" s="178" t="s">
        <v>103</v>
      </c>
    </row>
    <row r="18" spans="1:12" x14ac:dyDescent="0.2">
      <c r="A18" s="186" t="s">
        <v>254</v>
      </c>
      <c r="B18" s="186"/>
      <c r="C18" s="186"/>
      <c r="D18" s="186"/>
      <c r="E18" s="186"/>
      <c r="F18" s="186"/>
      <c r="G18" s="169"/>
      <c r="H18" s="116"/>
      <c r="I18" s="178"/>
      <c r="K18" s="116"/>
      <c r="L18" s="178"/>
    </row>
    <row r="19" spans="1:12" x14ac:dyDescent="0.2">
      <c r="A19" s="169"/>
      <c r="B19" s="189"/>
      <c r="C19" s="189"/>
      <c r="D19" s="189"/>
      <c r="E19" s="189"/>
      <c r="F19" s="189"/>
      <c r="G19" s="169"/>
      <c r="I19" s="178"/>
      <c r="L19" s="178"/>
    </row>
    <row r="20" spans="1:12" x14ac:dyDescent="0.2">
      <c r="A20" s="189"/>
      <c r="B20" s="189"/>
      <c r="C20" s="189"/>
      <c r="D20" s="189"/>
      <c r="E20" s="189"/>
      <c r="F20" s="189"/>
      <c r="G20" s="169"/>
      <c r="I20" s="178"/>
      <c r="L20" s="178"/>
    </row>
    <row r="21" spans="1:12" ht="11.25" customHeight="1" x14ac:dyDescent="0.2">
      <c r="A21" s="169" t="s">
        <v>107</v>
      </c>
      <c r="B21" s="169"/>
      <c r="C21" s="169"/>
      <c r="D21" s="169"/>
      <c r="E21" s="169"/>
      <c r="F21" s="169"/>
      <c r="G21" s="169"/>
      <c r="H21" s="108">
        <f>H17*H11</f>
        <v>0</v>
      </c>
      <c r="I21" s="178">
        <v>78</v>
      </c>
      <c r="K21" s="108" t="e">
        <f>K17*K11</f>
        <v>#DIV/0!</v>
      </c>
      <c r="L21" s="178" t="s">
        <v>104</v>
      </c>
    </row>
    <row r="22" spans="1:12" x14ac:dyDescent="0.2">
      <c r="A22" s="169"/>
      <c r="B22" s="169"/>
      <c r="C22" s="169"/>
      <c r="D22" s="169"/>
      <c r="E22" s="169"/>
      <c r="F22" s="169"/>
      <c r="G22" s="169"/>
      <c r="H22" s="109"/>
      <c r="I22" s="178"/>
      <c r="K22" s="109"/>
      <c r="L22" s="178"/>
    </row>
    <row r="23" spans="1:12" x14ac:dyDescent="0.2">
      <c r="A23" s="169"/>
      <c r="B23" s="169"/>
      <c r="C23" s="169"/>
      <c r="D23" s="169"/>
      <c r="E23" s="169"/>
      <c r="F23" s="169"/>
      <c r="G23" s="169"/>
      <c r="I23" s="178"/>
      <c r="L23" s="178"/>
    </row>
    <row r="24" spans="1:12" x14ac:dyDescent="0.2">
      <c r="A24" s="169"/>
      <c r="B24" s="169"/>
      <c r="C24" s="169"/>
      <c r="D24" s="169"/>
      <c r="E24" s="169"/>
      <c r="F24" s="169"/>
      <c r="G24" s="169"/>
      <c r="I24" s="178"/>
      <c r="L24" s="178"/>
    </row>
    <row r="25" spans="1:12" x14ac:dyDescent="0.2">
      <c r="A25" s="169" t="s">
        <v>255</v>
      </c>
      <c r="B25" s="169"/>
      <c r="C25" s="169"/>
      <c r="D25" s="169"/>
      <c r="E25" s="169"/>
      <c r="F25" s="169"/>
      <c r="G25" s="169"/>
      <c r="I25" s="178"/>
      <c r="J25" s="112" t="e">
        <f>K21-H21</f>
        <v>#DIV/0!</v>
      </c>
      <c r="K25" s="123"/>
      <c r="L25" s="178">
        <v>79</v>
      </c>
    </row>
    <row r="26" spans="1:12" x14ac:dyDescent="0.2">
      <c r="A26" s="169"/>
      <c r="B26" s="169"/>
      <c r="C26" s="169"/>
      <c r="D26" s="169"/>
      <c r="E26" s="169"/>
      <c r="F26" s="169"/>
      <c r="G26" s="169"/>
      <c r="I26" s="178"/>
      <c r="J26" s="124"/>
      <c r="K26" s="125"/>
      <c r="L26" s="178"/>
    </row>
    <row r="27" spans="1:12" x14ac:dyDescent="0.2">
      <c r="A27" s="169"/>
      <c r="B27" s="169"/>
      <c r="C27" s="169"/>
      <c r="D27" s="169"/>
      <c r="E27" s="169"/>
      <c r="F27" s="169"/>
      <c r="G27" s="169"/>
      <c r="I27" s="178"/>
      <c r="L27" s="178"/>
    </row>
    <row r="28" spans="1:12" x14ac:dyDescent="0.2">
      <c r="A28" s="176" t="s">
        <v>60</v>
      </c>
      <c r="B28" s="169"/>
      <c r="C28" s="169"/>
      <c r="D28" s="169"/>
      <c r="E28" s="169"/>
      <c r="F28" s="169"/>
      <c r="G28" s="169"/>
      <c r="I28" s="178"/>
      <c r="L28" s="178"/>
    </row>
    <row r="29" spans="1:12" x14ac:dyDescent="0.2">
      <c r="A29" s="169"/>
      <c r="B29" s="169"/>
      <c r="C29" s="169"/>
      <c r="D29" s="169"/>
      <c r="E29" s="169"/>
      <c r="F29" s="169"/>
      <c r="G29" s="169"/>
      <c r="I29" s="178"/>
      <c r="L29" s="178"/>
    </row>
    <row r="30" spans="1:12" ht="11.25" customHeight="1" x14ac:dyDescent="0.2">
      <c r="A30" s="186" t="s">
        <v>121</v>
      </c>
      <c r="B30" s="186"/>
      <c r="C30" s="186"/>
      <c r="D30" s="186"/>
      <c r="E30" s="186"/>
      <c r="F30" s="186"/>
      <c r="G30" s="189"/>
      <c r="H30" s="115"/>
      <c r="I30" s="178">
        <v>80</v>
      </c>
      <c r="K30" s="108">
        <f>' Page 2'!H56</f>
        <v>0</v>
      </c>
      <c r="L30" s="178" t="s">
        <v>105</v>
      </c>
    </row>
    <row r="31" spans="1:12" x14ac:dyDescent="0.2">
      <c r="A31" s="186" t="s">
        <v>256</v>
      </c>
      <c r="B31" s="186"/>
      <c r="C31" s="186"/>
      <c r="D31" s="186"/>
      <c r="E31" s="186"/>
      <c r="F31" s="186"/>
      <c r="G31" s="189"/>
      <c r="H31" s="116"/>
      <c r="I31" s="178"/>
      <c r="K31" s="109"/>
      <c r="L31" s="178"/>
    </row>
    <row r="32" spans="1:12" x14ac:dyDescent="0.2">
      <c r="A32" s="186" t="s">
        <v>122</v>
      </c>
      <c r="B32" s="186"/>
      <c r="C32" s="186"/>
      <c r="D32" s="186"/>
      <c r="E32" s="186"/>
      <c r="F32" s="186"/>
      <c r="G32" s="169"/>
      <c r="I32" s="178"/>
      <c r="L32" s="178"/>
    </row>
    <row r="33" spans="1:12" x14ac:dyDescent="0.2">
      <c r="A33" s="169"/>
      <c r="B33" s="169"/>
      <c r="C33" s="169"/>
      <c r="D33" s="169"/>
      <c r="E33" s="169"/>
      <c r="F33" s="169"/>
      <c r="G33" s="169"/>
      <c r="I33" s="178"/>
      <c r="L33" s="178"/>
    </row>
    <row r="34" spans="1:12" ht="11.25" customHeight="1" x14ac:dyDescent="0.2">
      <c r="A34" s="186" t="s">
        <v>124</v>
      </c>
      <c r="B34" s="186"/>
      <c r="C34" s="186"/>
      <c r="D34" s="186"/>
      <c r="E34" s="186"/>
      <c r="F34" s="186"/>
      <c r="G34" s="169"/>
      <c r="H34" s="108">
        <f>H30*H11</f>
        <v>0</v>
      </c>
      <c r="I34" s="178">
        <v>81</v>
      </c>
      <c r="K34" s="108" t="e">
        <f>K30*K11</f>
        <v>#DIV/0!</v>
      </c>
      <c r="L34" s="178" t="s">
        <v>106</v>
      </c>
    </row>
    <row r="35" spans="1:12" x14ac:dyDescent="0.2">
      <c r="A35" s="186" t="s">
        <v>125</v>
      </c>
      <c r="B35" s="186"/>
      <c r="C35" s="186"/>
      <c r="D35" s="186"/>
      <c r="E35" s="186"/>
      <c r="F35" s="186"/>
      <c r="G35" s="169"/>
      <c r="H35" s="109"/>
      <c r="I35" s="178"/>
      <c r="K35" s="109"/>
      <c r="L35" s="178"/>
    </row>
    <row r="36" spans="1:12" x14ac:dyDescent="0.2">
      <c r="A36" s="169"/>
      <c r="B36" s="169"/>
      <c r="C36" s="169"/>
      <c r="D36" s="169"/>
      <c r="E36" s="169"/>
      <c r="F36" s="169"/>
      <c r="G36" s="169"/>
      <c r="I36" s="178"/>
      <c r="L36" s="178"/>
    </row>
    <row r="37" spans="1:12" ht="11.25" customHeight="1" x14ac:dyDescent="0.2">
      <c r="A37" s="186" t="s">
        <v>126</v>
      </c>
      <c r="B37" s="186"/>
      <c r="C37" s="186"/>
      <c r="D37" s="186"/>
      <c r="E37" s="186"/>
      <c r="F37" s="186"/>
      <c r="G37" s="169"/>
      <c r="H37" s="115"/>
      <c r="I37" s="178">
        <v>82</v>
      </c>
      <c r="K37" s="108">
        <f>'Page 3'!H3</f>
        <v>0</v>
      </c>
      <c r="L37" s="178" t="s">
        <v>85</v>
      </c>
    </row>
    <row r="38" spans="1:12" x14ac:dyDescent="0.2">
      <c r="A38" s="186" t="s">
        <v>127</v>
      </c>
      <c r="B38" s="186"/>
      <c r="C38" s="186"/>
      <c r="D38" s="186"/>
      <c r="E38" s="186"/>
      <c r="F38" s="186"/>
      <c r="G38" s="169"/>
      <c r="H38" s="116"/>
      <c r="I38" s="178"/>
      <c r="K38" s="109"/>
      <c r="L38" s="178"/>
    </row>
    <row r="39" spans="1:12" x14ac:dyDescent="0.2">
      <c r="A39" s="169"/>
      <c r="B39" s="169"/>
      <c r="C39" s="169"/>
      <c r="D39" s="169"/>
      <c r="E39" s="169"/>
      <c r="F39" s="169"/>
      <c r="G39" s="169"/>
      <c r="I39" s="178"/>
      <c r="L39" s="178"/>
    </row>
    <row r="40" spans="1:12" ht="11.25" customHeight="1" x14ac:dyDescent="0.2">
      <c r="A40" s="186" t="s">
        <v>130</v>
      </c>
      <c r="B40" s="186"/>
      <c r="C40" s="186"/>
      <c r="D40" s="186"/>
      <c r="E40" s="186"/>
      <c r="F40" s="186"/>
      <c r="G40" s="169"/>
      <c r="H40" s="108">
        <f>MIN(H34,H37)</f>
        <v>0</v>
      </c>
      <c r="I40" s="178">
        <v>83</v>
      </c>
      <c r="K40" s="108" t="e">
        <f>MIN(K34,K37)</f>
        <v>#DIV/0!</v>
      </c>
      <c r="L40" s="178" t="s">
        <v>86</v>
      </c>
    </row>
    <row r="41" spans="1:12" x14ac:dyDescent="0.2">
      <c r="A41" s="186" t="s">
        <v>131</v>
      </c>
      <c r="B41" s="186"/>
      <c r="C41" s="186"/>
      <c r="D41" s="186"/>
      <c r="E41" s="186"/>
      <c r="F41" s="186"/>
      <c r="G41" s="169"/>
      <c r="H41" s="109"/>
      <c r="I41" s="178"/>
      <c r="K41" s="109"/>
      <c r="L41" s="178"/>
    </row>
    <row r="42" spans="1:12" x14ac:dyDescent="0.2">
      <c r="A42" s="169"/>
      <c r="B42" s="169"/>
      <c r="C42" s="169"/>
      <c r="D42" s="169"/>
      <c r="E42" s="169"/>
      <c r="F42" s="169"/>
      <c r="G42" s="169"/>
      <c r="I42" s="178"/>
      <c r="L42" s="178"/>
    </row>
    <row r="43" spans="1:12" ht="11.25" customHeight="1" x14ac:dyDescent="0.2">
      <c r="A43" s="186" t="s">
        <v>128</v>
      </c>
      <c r="B43" s="186"/>
      <c r="C43" s="186"/>
      <c r="D43" s="186"/>
      <c r="E43" s="186"/>
      <c r="F43" s="186"/>
      <c r="G43" s="169"/>
      <c r="H43" s="108">
        <f>'Page 3'!H9</f>
        <v>0</v>
      </c>
      <c r="I43" s="178">
        <v>84</v>
      </c>
      <c r="K43" s="108">
        <f>'Page 3'!H9</f>
        <v>0</v>
      </c>
      <c r="L43" s="178" t="s">
        <v>81</v>
      </c>
    </row>
    <row r="44" spans="1:12" x14ac:dyDescent="0.2">
      <c r="A44" s="186" t="s">
        <v>257</v>
      </c>
      <c r="B44" s="186"/>
      <c r="C44" s="186"/>
      <c r="D44" s="186"/>
      <c r="E44" s="186"/>
      <c r="F44" s="186"/>
      <c r="G44" s="169"/>
      <c r="H44" s="109"/>
      <c r="I44" s="178"/>
      <c r="K44" s="109"/>
      <c r="L44" s="178"/>
    </row>
    <row r="45" spans="1:12" x14ac:dyDescent="0.2">
      <c r="A45" s="169"/>
      <c r="B45" s="169"/>
      <c r="C45" s="169"/>
      <c r="D45" s="169"/>
      <c r="E45" s="169"/>
      <c r="F45" s="169"/>
      <c r="G45" s="169"/>
      <c r="I45" s="178"/>
      <c r="L45" s="178"/>
    </row>
    <row r="46" spans="1:12" ht="11.25" customHeight="1" x14ac:dyDescent="0.2">
      <c r="A46" s="186" t="s">
        <v>129</v>
      </c>
      <c r="B46" s="186"/>
      <c r="C46" s="186"/>
      <c r="D46" s="186"/>
      <c r="E46" s="186"/>
      <c r="F46" s="186"/>
      <c r="G46" s="169"/>
      <c r="H46" s="108">
        <f>MIN(H40,H43)</f>
        <v>0</v>
      </c>
      <c r="I46" s="178">
        <v>85</v>
      </c>
      <c r="K46" s="108" t="e">
        <f>MIN(K40,K43)</f>
        <v>#DIV/0!</v>
      </c>
      <c r="L46" s="178" t="s">
        <v>82</v>
      </c>
    </row>
    <row r="47" spans="1:12" x14ac:dyDescent="0.2">
      <c r="A47" s="186" t="s">
        <v>258</v>
      </c>
      <c r="B47" s="186"/>
      <c r="C47" s="186"/>
      <c r="D47" s="186"/>
      <c r="E47" s="186"/>
      <c r="F47" s="186"/>
      <c r="G47" s="169"/>
      <c r="H47" s="109"/>
      <c r="I47" s="178"/>
      <c r="K47" s="109"/>
      <c r="L47" s="178"/>
    </row>
    <row r="48" spans="1:12" x14ac:dyDescent="0.2">
      <c r="A48" s="186" t="s">
        <v>259</v>
      </c>
      <c r="B48" s="186"/>
      <c r="C48" s="186"/>
      <c r="D48" s="186"/>
      <c r="E48" s="186"/>
      <c r="F48" s="186"/>
      <c r="G48" s="169"/>
      <c r="I48" s="178"/>
      <c r="L48" s="178"/>
    </row>
    <row r="49" spans="1:12" x14ac:dyDescent="0.2">
      <c r="A49" s="169"/>
      <c r="B49" s="169"/>
      <c r="C49" s="169"/>
      <c r="D49" s="169"/>
      <c r="E49" s="169"/>
      <c r="F49" s="169"/>
      <c r="G49" s="169"/>
      <c r="I49" s="178"/>
      <c r="L49" s="178"/>
    </row>
    <row r="50" spans="1:12" ht="11.25" customHeight="1" x14ac:dyDescent="0.2">
      <c r="A50" s="169" t="s">
        <v>260</v>
      </c>
      <c r="B50" s="169"/>
      <c r="C50" s="169"/>
      <c r="D50" s="169"/>
      <c r="E50" s="169"/>
      <c r="F50" s="169"/>
      <c r="G50" s="169"/>
      <c r="I50" s="178"/>
      <c r="J50" s="112" t="e">
        <f>K46-H46</f>
        <v>#DIV/0!</v>
      </c>
      <c r="K50" s="123"/>
      <c r="L50" s="178">
        <v>86</v>
      </c>
    </row>
    <row r="51" spans="1:12" x14ac:dyDescent="0.2">
      <c r="J51" s="124"/>
      <c r="K51" s="125"/>
      <c r="L51" s="178"/>
    </row>
    <row r="54" spans="1:12" x14ac:dyDescent="0.2">
      <c r="G54" s="169"/>
    </row>
    <row r="55" spans="1:12" x14ac:dyDescent="0.2">
      <c r="G55" s="169"/>
    </row>
  </sheetData>
  <sheetProtection sheet="1" formatCells="0" selectLockedCells="1"/>
  <mergeCells count="22">
    <mergeCell ref="J50:K51"/>
    <mergeCell ref="H40:H41"/>
    <mergeCell ref="H43:H44"/>
    <mergeCell ref="H46:H47"/>
    <mergeCell ref="K43:K44"/>
    <mergeCell ref="H34:H35"/>
    <mergeCell ref="K34:K35"/>
    <mergeCell ref="K37:K38"/>
    <mergeCell ref="K40:K41"/>
    <mergeCell ref="K46:K47"/>
    <mergeCell ref="H37:H38"/>
    <mergeCell ref="K30:K31"/>
    <mergeCell ref="K11:K12"/>
    <mergeCell ref="K6:K7"/>
    <mergeCell ref="H6:H7"/>
    <mergeCell ref="J25:K26"/>
    <mergeCell ref="H21:H22"/>
    <mergeCell ref="K21:K22"/>
    <mergeCell ref="H11:H12"/>
    <mergeCell ref="H17:H18"/>
    <mergeCell ref="K17:K18"/>
    <mergeCell ref="H30:H3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9"/>
  <sheetViews>
    <sheetView zoomScaleNormal="100" zoomScalePageLayoutView="85" workbookViewId="0">
      <selection activeCell="F46" sqref="F46:J47"/>
    </sheetView>
  </sheetViews>
  <sheetFormatPr defaultColWidth="6.85546875" defaultRowHeight="11.25" x14ac:dyDescent="0.2"/>
  <cols>
    <col min="1" max="9" width="6.85546875" style="57"/>
    <col min="10" max="10" width="15" style="57" customWidth="1"/>
    <col min="11" max="11" width="5.42578125" style="58" customWidth="1"/>
    <col min="12" max="16384" width="6.85546875" style="57"/>
  </cols>
  <sheetData>
    <row r="1" spans="1:16" ht="22.5" customHeight="1" x14ac:dyDescent="0.2"/>
    <row r="3" spans="1:16" x14ac:dyDescent="0.2">
      <c r="A3" s="58" t="s">
        <v>70</v>
      </c>
      <c r="J3" s="65"/>
    </row>
    <row r="4" spans="1:16" x14ac:dyDescent="0.2">
      <c r="A4" s="231"/>
      <c r="B4" s="231"/>
      <c r="C4" s="231"/>
      <c r="D4" s="231"/>
      <c r="E4" s="231"/>
      <c r="F4" s="231"/>
      <c r="G4" s="231"/>
      <c r="H4" s="231"/>
      <c r="I4" s="231"/>
      <c r="J4" s="231"/>
      <c r="K4" s="232"/>
    </row>
    <row r="5" spans="1:16" x14ac:dyDescent="0.2">
      <c r="A5" s="233" t="s">
        <v>87</v>
      </c>
      <c r="B5" s="234"/>
      <c r="C5" s="234"/>
      <c r="D5" s="234"/>
      <c r="E5" s="234"/>
      <c r="F5" s="234"/>
      <c r="G5" s="234"/>
      <c r="H5" s="234"/>
      <c r="I5" s="234"/>
      <c r="J5" s="235"/>
      <c r="K5" s="236">
        <v>87</v>
      </c>
    </row>
    <row r="6" spans="1:16" x14ac:dyDescent="0.2">
      <c r="A6" s="237"/>
      <c r="B6" s="231"/>
      <c r="C6" s="231"/>
      <c r="D6" s="231"/>
      <c r="E6" s="231"/>
      <c r="F6" s="231"/>
      <c r="G6" s="231"/>
      <c r="H6" s="231"/>
      <c r="I6" s="231"/>
      <c r="J6" s="238"/>
      <c r="K6" s="232"/>
    </row>
    <row r="7" spans="1:16" x14ac:dyDescent="0.2">
      <c r="A7" s="239" t="s">
        <v>215</v>
      </c>
      <c r="B7" s="231"/>
      <c r="C7" s="231"/>
      <c r="D7" s="231"/>
      <c r="E7" s="231"/>
      <c r="F7" s="231"/>
      <c r="G7" s="231"/>
      <c r="H7" s="231"/>
      <c r="I7" s="231"/>
      <c r="J7" s="238"/>
      <c r="K7" s="232"/>
    </row>
    <row r="8" spans="1:16" x14ac:dyDescent="0.2">
      <c r="A8" s="239" t="s">
        <v>216</v>
      </c>
      <c r="B8" s="231"/>
      <c r="C8" s="231"/>
      <c r="D8" s="231"/>
      <c r="E8" s="231"/>
      <c r="F8" s="231"/>
      <c r="G8" s="231"/>
      <c r="H8" s="231"/>
      <c r="I8" s="231"/>
      <c r="J8" s="238"/>
      <c r="K8" s="232"/>
    </row>
    <row r="9" spans="1:16" x14ac:dyDescent="0.2">
      <c r="A9" s="240"/>
      <c r="B9" s="231"/>
      <c r="C9" s="231"/>
      <c r="D9" s="231"/>
      <c r="E9" s="231"/>
      <c r="F9" s="231"/>
      <c r="G9" s="231"/>
      <c r="H9" s="231"/>
      <c r="I9" s="231"/>
      <c r="J9" s="238"/>
      <c r="K9" s="232"/>
    </row>
    <row r="10" spans="1:16" x14ac:dyDescent="0.2">
      <c r="A10" s="239" t="s">
        <v>213</v>
      </c>
      <c r="B10" s="231"/>
      <c r="C10" s="231"/>
      <c r="D10" s="231"/>
      <c r="E10" s="231"/>
      <c r="F10" s="231"/>
      <c r="G10" s="231"/>
      <c r="H10" s="231"/>
      <c r="I10" s="231"/>
      <c r="J10" s="238"/>
      <c r="K10" s="232"/>
    </row>
    <row r="11" spans="1:16" x14ac:dyDescent="0.2">
      <c r="A11" s="239" t="s">
        <v>214</v>
      </c>
      <c r="B11" s="231"/>
      <c r="C11" s="231"/>
      <c r="D11" s="231"/>
      <c r="E11" s="231"/>
      <c r="F11" s="231"/>
      <c r="G11" s="231"/>
      <c r="H11" s="231"/>
      <c r="I11" s="231"/>
      <c r="J11" s="238"/>
      <c r="K11" s="232"/>
    </row>
    <row r="12" spans="1:16" x14ac:dyDescent="0.2">
      <c r="A12" s="4"/>
      <c r="B12" s="5"/>
      <c r="C12" s="5"/>
      <c r="D12" s="5"/>
      <c r="E12" s="5"/>
      <c r="F12" s="5"/>
      <c r="G12" s="5"/>
      <c r="H12" s="5"/>
      <c r="I12" s="5"/>
      <c r="J12" s="6"/>
    </row>
    <row r="13" spans="1:16" x14ac:dyDescent="0.2">
      <c r="A13" s="4"/>
      <c r="B13" s="5"/>
      <c r="C13" s="5"/>
      <c r="D13" s="5"/>
      <c r="E13" s="5"/>
      <c r="F13" s="5"/>
      <c r="G13" s="5"/>
      <c r="H13" s="5"/>
      <c r="I13" s="5"/>
      <c r="J13" s="6"/>
      <c r="P13" s="231"/>
    </row>
    <row r="14" spans="1:16" x14ac:dyDescent="0.2">
      <c r="A14" s="4"/>
      <c r="B14" s="5"/>
      <c r="C14" s="5"/>
      <c r="D14" s="5"/>
      <c r="E14" s="5"/>
      <c r="F14" s="5"/>
      <c r="G14" s="5"/>
      <c r="H14" s="5"/>
      <c r="I14" s="5"/>
      <c r="J14" s="6"/>
      <c r="P14" s="231"/>
    </row>
    <row r="15" spans="1:16" x14ac:dyDescent="0.2">
      <c r="A15" s="4"/>
      <c r="B15" s="5"/>
      <c r="C15" s="5"/>
      <c r="D15" s="5"/>
      <c r="E15" s="5"/>
      <c r="F15" s="5"/>
      <c r="G15" s="5"/>
      <c r="H15" s="5"/>
      <c r="I15" s="5"/>
      <c r="J15" s="6"/>
    </row>
    <row r="16" spans="1:16" x14ac:dyDescent="0.2">
      <c r="A16" s="4"/>
      <c r="B16" s="5"/>
      <c r="C16" s="5"/>
      <c r="D16" s="5"/>
      <c r="E16" s="5"/>
      <c r="F16" s="5"/>
      <c r="G16" s="5"/>
      <c r="H16" s="5"/>
      <c r="I16" s="5"/>
      <c r="J16" s="6"/>
    </row>
    <row r="17" spans="1:10" x14ac:dyDescent="0.2">
      <c r="A17" s="4"/>
      <c r="B17" s="5"/>
      <c r="C17" s="5"/>
      <c r="D17" s="5"/>
      <c r="E17" s="5"/>
      <c r="F17" s="5"/>
      <c r="G17" s="5"/>
      <c r="H17" s="5"/>
      <c r="I17" s="5"/>
      <c r="J17" s="6"/>
    </row>
    <row r="18" spans="1:10" x14ac:dyDescent="0.2">
      <c r="A18" s="4"/>
      <c r="B18" s="5"/>
      <c r="C18" s="5"/>
      <c r="D18" s="5"/>
      <c r="E18" s="5"/>
      <c r="F18" s="5"/>
      <c r="G18" s="5"/>
      <c r="H18" s="5"/>
      <c r="I18" s="5"/>
      <c r="J18" s="6"/>
    </row>
    <row r="19" spans="1:10" x14ac:dyDescent="0.2">
      <c r="A19" s="4"/>
      <c r="B19" s="5"/>
      <c r="C19" s="5"/>
      <c r="D19" s="5"/>
      <c r="E19" s="5"/>
      <c r="F19" s="5"/>
      <c r="G19" s="5"/>
      <c r="H19" s="5"/>
      <c r="I19" s="5"/>
      <c r="J19" s="6"/>
    </row>
    <row r="20" spans="1:10" x14ac:dyDescent="0.2">
      <c r="A20" s="4"/>
      <c r="B20" s="5"/>
      <c r="C20" s="5"/>
      <c r="D20" s="5"/>
      <c r="E20" s="5"/>
      <c r="F20" s="5"/>
      <c r="G20" s="5"/>
      <c r="H20" s="5"/>
      <c r="I20" s="5"/>
      <c r="J20" s="6"/>
    </row>
    <row r="21" spans="1:10" x14ac:dyDescent="0.2">
      <c r="A21" s="4"/>
      <c r="B21" s="5"/>
      <c r="C21" s="5"/>
      <c r="D21" s="5"/>
      <c r="E21" s="5"/>
      <c r="F21" s="5"/>
      <c r="G21" s="5"/>
      <c r="H21" s="5"/>
      <c r="I21" s="5"/>
      <c r="J21" s="6"/>
    </row>
    <row r="22" spans="1:10" x14ac:dyDescent="0.2">
      <c r="A22" s="4"/>
      <c r="B22" s="5"/>
      <c r="C22" s="5"/>
      <c r="D22" s="5"/>
      <c r="E22" s="5"/>
      <c r="F22" s="5"/>
      <c r="G22" s="5"/>
      <c r="H22" s="5"/>
      <c r="I22" s="5"/>
      <c r="J22" s="6"/>
    </row>
    <row r="23" spans="1:10" x14ac:dyDescent="0.2">
      <c r="A23" s="4"/>
      <c r="B23" s="5"/>
      <c r="C23" s="5"/>
      <c r="D23" s="5"/>
      <c r="E23" s="5"/>
      <c r="F23" s="5"/>
      <c r="G23" s="5"/>
      <c r="H23" s="5"/>
      <c r="I23" s="5"/>
      <c r="J23" s="6"/>
    </row>
    <row r="24" spans="1:10" x14ac:dyDescent="0.2">
      <c r="A24" s="4"/>
      <c r="B24" s="5"/>
      <c r="C24" s="5"/>
      <c r="D24" s="5"/>
      <c r="E24" s="5"/>
      <c r="F24" s="5"/>
      <c r="G24" s="5"/>
      <c r="H24" s="5"/>
      <c r="I24" s="5"/>
      <c r="J24" s="6"/>
    </row>
    <row r="25" spans="1:10" x14ac:dyDescent="0.2">
      <c r="A25" s="4"/>
      <c r="B25" s="5"/>
      <c r="C25" s="5"/>
      <c r="D25" s="5"/>
      <c r="E25" s="5"/>
      <c r="F25" s="5"/>
      <c r="G25" s="5"/>
      <c r="H25" s="5"/>
      <c r="I25" s="5"/>
      <c r="J25" s="6"/>
    </row>
    <row r="26" spans="1:10" x14ac:dyDescent="0.2">
      <c r="A26" s="4"/>
      <c r="B26" s="5"/>
      <c r="C26" s="5"/>
      <c r="D26" s="5"/>
      <c r="E26" s="5"/>
      <c r="F26" s="5"/>
      <c r="G26" s="5"/>
      <c r="H26" s="5"/>
      <c r="I26" s="5"/>
      <c r="J26" s="6"/>
    </row>
    <row r="27" spans="1:10" x14ac:dyDescent="0.2">
      <c r="A27" s="4"/>
      <c r="B27" s="5"/>
      <c r="C27" s="5"/>
      <c r="D27" s="5"/>
      <c r="E27" s="5"/>
      <c r="F27" s="5"/>
      <c r="G27" s="5"/>
      <c r="H27" s="5"/>
      <c r="I27" s="5"/>
      <c r="J27" s="6"/>
    </row>
    <row r="28" spans="1:10" x14ac:dyDescent="0.2">
      <c r="A28" s="4"/>
      <c r="B28" s="5"/>
      <c r="C28" s="5"/>
      <c r="D28" s="5"/>
      <c r="E28" s="5"/>
      <c r="F28" s="5"/>
      <c r="G28" s="5"/>
      <c r="H28" s="5"/>
      <c r="I28" s="5"/>
      <c r="J28" s="6"/>
    </row>
    <row r="29" spans="1:10" x14ac:dyDescent="0.2">
      <c r="A29" s="4"/>
      <c r="B29" s="5"/>
      <c r="C29" s="5"/>
      <c r="D29" s="5"/>
      <c r="E29" s="5"/>
      <c r="F29" s="5"/>
      <c r="G29" s="5"/>
      <c r="H29" s="5"/>
      <c r="I29" s="5"/>
      <c r="J29" s="6"/>
    </row>
    <row r="30" spans="1:10" x14ac:dyDescent="0.2">
      <c r="A30" s="4"/>
      <c r="B30" s="5"/>
      <c r="C30" s="5"/>
      <c r="D30" s="5"/>
      <c r="E30" s="5"/>
      <c r="F30" s="5"/>
      <c r="G30" s="5"/>
      <c r="H30" s="5"/>
      <c r="I30" s="5"/>
      <c r="J30" s="6"/>
    </row>
    <row r="31" spans="1:10" x14ac:dyDescent="0.2">
      <c r="A31" s="4"/>
      <c r="B31" s="5"/>
      <c r="C31" s="5"/>
      <c r="D31" s="5"/>
      <c r="E31" s="5"/>
      <c r="F31" s="5"/>
      <c r="G31" s="5"/>
      <c r="H31" s="5"/>
      <c r="I31" s="5"/>
      <c r="J31" s="6"/>
    </row>
    <row r="32" spans="1:10" x14ac:dyDescent="0.2">
      <c r="A32" s="4"/>
      <c r="B32" s="5"/>
      <c r="C32" s="5"/>
      <c r="D32" s="5"/>
      <c r="E32" s="5"/>
      <c r="F32" s="5"/>
      <c r="G32" s="5"/>
      <c r="H32" s="5"/>
      <c r="I32" s="5"/>
      <c r="J32" s="6"/>
    </row>
    <row r="33" spans="1:11" x14ac:dyDescent="0.2">
      <c r="A33" s="4"/>
      <c r="B33" s="5"/>
      <c r="C33" s="5"/>
      <c r="D33" s="5"/>
      <c r="E33" s="5"/>
      <c r="F33" s="5"/>
      <c r="G33" s="5"/>
      <c r="H33" s="5"/>
      <c r="I33" s="5"/>
      <c r="J33" s="6"/>
    </row>
    <row r="34" spans="1:11" x14ac:dyDescent="0.2">
      <c r="A34" s="4"/>
      <c r="B34" s="5"/>
      <c r="C34" s="5"/>
      <c r="D34" s="5"/>
      <c r="E34" s="5"/>
      <c r="F34" s="5"/>
      <c r="G34" s="5"/>
      <c r="H34" s="5"/>
      <c r="I34" s="5"/>
      <c r="J34" s="6"/>
    </row>
    <row r="35" spans="1:11" x14ac:dyDescent="0.2">
      <c r="A35" s="4"/>
      <c r="B35" s="5"/>
      <c r="C35" s="5"/>
      <c r="D35" s="5"/>
      <c r="E35" s="5"/>
      <c r="F35" s="5"/>
      <c r="G35" s="5"/>
      <c r="H35" s="5"/>
      <c r="I35" s="5"/>
      <c r="J35" s="6"/>
    </row>
    <row r="36" spans="1:11" x14ac:dyDescent="0.2">
      <c r="A36" s="4"/>
      <c r="B36" s="5"/>
      <c r="C36" s="5"/>
      <c r="D36" s="5"/>
      <c r="E36" s="5"/>
      <c r="F36" s="5"/>
      <c r="G36" s="5"/>
      <c r="H36" s="5"/>
      <c r="I36" s="5"/>
      <c r="J36" s="6"/>
    </row>
    <row r="37" spans="1:11" x14ac:dyDescent="0.2">
      <c r="A37" s="4"/>
      <c r="B37" s="5"/>
      <c r="C37" s="5"/>
      <c r="D37" s="5"/>
      <c r="E37" s="5"/>
      <c r="F37" s="5"/>
      <c r="G37" s="5"/>
      <c r="H37" s="5"/>
      <c r="I37" s="5"/>
      <c r="J37" s="6"/>
    </row>
    <row r="38" spans="1:11" x14ac:dyDescent="0.2">
      <c r="A38" s="4"/>
      <c r="B38" s="5"/>
      <c r="C38" s="5"/>
      <c r="D38" s="5"/>
      <c r="E38" s="5"/>
      <c r="F38" s="5"/>
      <c r="G38" s="5"/>
      <c r="H38" s="5"/>
      <c r="I38" s="5"/>
      <c r="J38" s="6"/>
    </row>
    <row r="39" spans="1:11" x14ac:dyDescent="0.2">
      <c r="A39" s="4"/>
      <c r="B39" s="5"/>
      <c r="C39" s="5"/>
      <c r="D39" s="5"/>
      <c r="E39" s="5"/>
      <c r="F39" s="5"/>
      <c r="G39" s="5"/>
      <c r="H39" s="5"/>
      <c r="I39" s="5"/>
      <c r="J39" s="6"/>
    </row>
    <row r="40" spans="1:11" x14ac:dyDescent="0.2">
      <c r="A40" s="4"/>
      <c r="B40" s="5"/>
      <c r="C40" s="5"/>
      <c r="D40" s="5"/>
      <c r="E40" s="5"/>
      <c r="F40" s="5"/>
      <c r="G40" s="5"/>
      <c r="H40" s="5"/>
      <c r="I40" s="5"/>
      <c r="J40" s="6"/>
    </row>
    <row r="41" spans="1:11" x14ac:dyDescent="0.2">
      <c r="A41" s="7"/>
      <c r="B41" s="8"/>
      <c r="C41" s="8"/>
      <c r="D41" s="8"/>
      <c r="E41" s="8"/>
      <c r="F41" s="8"/>
      <c r="G41" s="8"/>
      <c r="H41" s="8"/>
      <c r="I41" s="8"/>
      <c r="J41" s="9"/>
    </row>
    <row r="44" spans="1:11" x14ac:dyDescent="0.2">
      <c r="A44" s="188" t="s">
        <v>88</v>
      </c>
      <c r="B44" s="188"/>
      <c r="C44" s="188"/>
      <c r="D44" s="188"/>
      <c r="E44" s="188"/>
      <c r="F44" s="188"/>
      <c r="G44" s="188"/>
      <c r="H44" s="188"/>
      <c r="I44" s="188"/>
      <c r="J44" s="188"/>
      <c r="K44" s="21"/>
    </row>
    <row r="45" spans="1:11" x14ac:dyDescent="0.2">
      <c r="A45" s="188"/>
      <c r="B45" s="188"/>
      <c r="C45" s="188"/>
      <c r="D45" s="188"/>
      <c r="E45" s="188"/>
      <c r="F45" s="27"/>
      <c r="G45" s="27"/>
      <c r="H45" s="27"/>
      <c r="I45" s="27"/>
      <c r="J45" s="27"/>
      <c r="K45" s="178"/>
    </row>
    <row r="46" spans="1:11" x14ac:dyDescent="0.2">
      <c r="A46" s="188" t="s">
        <v>89</v>
      </c>
      <c r="B46" s="188"/>
      <c r="C46" s="188"/>
      <c r="D46" s="188"/>
      <c r="E46" s="188"/>
      <c r="F46" s="148"/>
      <c r="G46" s="149"/>
      <c r="H46" s="149"/>
      <c r="I46" s="149"/>
      <c r="J46" s="150"/>
      <c r="K46" s="178">
        <v>88</v>
      </c>
    </row>
    <row r="47" spans="1:11" x14ac:dyDescent="0.2">
      <c r="A47" s="188"/>
      <c r="B47" s="188"/>
      <c r="C47" s="188"/>
      <c r="D47" s="188"/>
      <c r="E47" s="188"/>
      <c r="F47" s="154"/>
      <c r="G47" s="155"/>
      <c r="H47" s="155"/>
      <c r="I47" s="155"/>
      <c r="J47" s="156"/>
      <c r="K47" s="178"/>
    </row>
    <row r="48" spans="1:11" x14ac:dyDescent="0.2">
      <c r="A48" s="188"/>
      <c r="B48" s="188"/>
      <c r="C48" s="188"/>
      <c r="D48" s="188"/>
      <c r="E48" s="188"/>
      <c r="F48" s="27"/>
      <c r="G48" s="27"/>
      <c r="H48" s="27"/>
      <c r="I48" s="27"/>
      <c r="J48" s="27"/>
      <c r="K48" s="178"/>
    </row>
    <row r="49" spans="1:11" x14ac:dyDescent="0.2">
      <c r="A49" s="188" t="s">
        <v>90</v>
      </c>
      <c r="B49" s="188"/>
      <c r="C49" s="188"/>
      <c r="D49" s="188"/>
      <c r="E49" s="188"/>
      <c r="F49" s="148"/>
      <c r="G49" s="149"/>
      <c r="H49" s="149"/>
      <c r="I49" s="149"/>
      <c r="J49" s="150"/>
      <c r="K49" s="178">
        <v>89</v>
      </c>
    </row>
    <row r="50" spans="1:11" x14ac:dyDescent="0.2">
      <c r="A50" s="188"/>
      <c r="B50" s="188"/>
      <c r="C50" s="188"/>
      <c r="D50" s="188"/>
      <c r="E50" s="188"/>
      <c r="F50" s="151"/>
      <c r="G50" s="152"/>
      <c r="H50" s="152"/>
      <c r="I50" s="152"/>
      <c r="J50" s="153"/>
      <c r="K50" s="178"/>
    </row>
    <row r="51" spans="1:11" x14ac:dyDescent="0.2">
      <c r="A51" s="188"/>
      <c r="B51" s="188"/>
      <c r="C51" s="188"/>
      <c r="D51" s="188"/>
      <c r="E51" s="188"/>
      <c r="F51" s="151"/>
      <c r="G51" s="152"/>
      <c r="H51" s="152"/>
      <c r="I51" s="152"/>
      <c r="J51" s="153"/>
      <c r="K51" s="178"/>
    </row>
    <row r="52" spans="1:11" x14ac:dyDescent="0.2">
      <c r="A52" s="188"/>
      <c r="B52" s="188"/>
      <c r="C52" s="188"/>
      <c r="D52" s="188"/>
      <c r="E52" s="188"/>
      <c r="F52" s="154"/>
      <c r="G52" s="155"/>
      <c r="H52" s="155"/>
      <c r="I52" s="155"/>
      <c r="J52" s="156"/>
      <c r="K52" s="178"/>
    </row>
    <row r="53" spans="1:11" x14ac:dyDescent="0.2">
      <c r="A53" s="188"/>
      <c r="B53" s="188"/>
      <c r="C53" s="188"/>
      <c r="D53" s="188"/>
      <c r="E53" s="188"/>
      <c r="F53" s="27"/>
      <c r="G53" s="27"/>
      <c r="H53" s="27"/>
      <c r="I53" s="27"/>
      <c r="J53" s="27"/>
      <c r="K53" s="178"/>
    </row>
    <row r="54" spans="1:11" x14ac:dyDescent="0.2">
      <c r="A54" s="188" t="s">
        <v>91</v>
      </c>
      <c r="B54" s="188"/>
      <c r="C54" s="188"/>
      <c r="D54" s="188"/>
      <c r="E54" s="188"/>
      <c r="F54" s="148"/>
      <c r="G54" s="149"/>
      <c r="H54" s="149"/>
      <c r="I54" s="149"/>
      <c r="J54" s="150"/>
      <c r="K54" s="178">
        <v>90</v>
      </c>
    </row>
    <row r="55" spans="1:11" x14ac:dyDescent="0.2">
      <c r="A55" s="188"/>
      <c r="B55" s="188"/>
      <c r="C55" s="188"/>
      <c r="D55" s="188"/>
      <c r="E55" s="188"/>
      <c r="F55" s="154"/>
      <c r="G55" s="155"/>
      <c r="H55" s="155"/>
      <c r="I55" s="155"/>
      <c r="J55" s="156"/>
      <c r="K55" s="178"/>
    </row>
    <row r="56" spans="1:11" x14ac:dyDescent="0.2">
      <c r="A56" s="188"/>
      <c r="B56" s="188"/>
      <c r="C56" s="188"/>
      <c r="D56" s="188"/>
      <c r="E56" s="188"/>
      <c r="F56" s="27"/>
      <c r="G56" s="27"/>
      <c r="H56" s="27"/>
      <c r="I56" s="27"/>
      <c r="J56" s="27"/>
      <c r="K56" s="178"/>
    </row>
    <row r="57" spans="1:11" x14ac:dyDescent="0.2">
      <c r="A57" s="188" t="s">
        <v>183</v>
      </c>
      <c r="B57" s="188"/>
      <c r="C57" s="188"/>
      <c r="D57" s="188"/>
      <c r="E57" s="188"/>
      <c r="F57" s="157"/>
      <c r="G57" s="149"/>
      <c r="H57" s="149"/>
      <c r="I57" s="149"/>
      <c r="J57" s="150"/>
      <c r="K57" s="178">
        <v>91</v>
      </c>
    </row>
    <row r="58" spans="1:11" x14ac:dyDescent="0.2">
      <c r="A58" s="188"/>
      <c r="B58" s="188"/>
      <c r="C58" s="188"/>
      <c r="D58" s="188"/>
      <c r="E58" s="188"/>
      <c r="F58" s="154"/>
      <c r="G58" s="155"/>
      <c r="H58" s="155"/>
      <c r="I58" s="155"/>
      <c r="J58" s="156"/>
      <c r="K58" s="178"/>
    </row>
    <row r="59" spans="1:11" x14ac:dyDescent="0.2">
      <c r="A59" s="231"/>
      <c r="B59" s="231"/>
      <c r="C59" s="231"/>
      <c r="D59" s="231"/>
      <c r="E59" s="231"/>
    </row>
  </sheetData>
  <sheetProtection sheet="1" formatCells="0" selectLockedCells="1"/>
  <mergeCells count="4">
    <mergeCell ref="F49:J52"/>
    <mergeCell ref="F46:J47"/>
    <mergeCell ref="F54:J55"/>
    <mergeCell ref="F57:J58"/>
  </mergeCells>
  <pageMargins left="0.70866141732283461" right="0.70866141732283461" top="0.74803149606299213" bottom="0.74803149606299213" header="0.31496062992125984" footer="0.31496062992125984"/>
  <pageSetup paperSize="9" orientation="portrait" r:id="rId1"/>
  <headerFooter alignWithMargins="0"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1"/>
  <sheetViews>
    <sheetView zoomScaleNormal="100" workbookViewId="0">
      <selection activeCell="D7" sqref="D7:J7"/>
    </sheetView>
  </sheetViews>
  <sheetFormatPr defaultColWidth="6.85546875" defaultRowHeight="11.25" customHeight="1" x14ac:dyDescent="0.2"/>
  <cols>
    <col min="1" max="3" width="6.85546875" style="57"/>
    <col min="4" max="4" width="8.85546875" style="57" customWidth="1"/>
    <col min="5" max="5" width="4.7109375" style="57" customWidth="1"/>
    <col min="6" max="6" width="13.5703125" style="57" customWidth="1"/>
    <col min="7" max="7" width="4.7109375" style="57" customWidth="1"/>
    <col min="8" max="8" width="13.5703125" style="57" customWidth="1"/>
    <col min="9" max="9" width="4.7109375" style="57" customWidth="1"/>
    <col min="10" max="10" width="13.5703125" style="57" customWidth="1"/>
    <col min="11" max="11" width="4.7109375" style="57" customWidth="1"/>
    <col min="12" max="12" width="5.42578125" style="57" customWidth="1"/>
    <col min="13" max="16384" width="6.85546875" style="57"/>
  </cols>
  <sheetData>
    <row r="1" spans="1:12" ht="22.5" customHeight="1" x14ac:dyDescent="0.2"/>
    <row r="2" spans="1:12" ht="22.5" customHeight="1" x14ac:dyDescent="0.25">
      <c r="A2" s="177" t="s">
        <v>198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</row>
    <row r="3" spans="1:12" ht="11.25" customHeight="1" x14ac:dyDescent="0.2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</row>
    <row r="4" spans="1:12" ht="22.5" customHeight="1" x14ac:dyDescent="0.2">
      <c r="A4" s="242" t="s">
        <v>139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59"/>
    </row>
    <row r="5" spans="1:12" ht="13.5" customHeight="1" x14ac:dyDescent="0.2">
      <c r="A5" s="242" t="s">
        <v>261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59"/>
    </row>
    <row r="6" spans="1:12" ht="11.25" customHeight="1" x14ac:dyDescent="0.2">
      <c r="A6" s="231"/>
      <c r="B6" s="231"/>
      <c r="C6" s="231"/>
    </row>
    <row r="7" spans="1:12" ht="11.25" customHeight="1" x14ac:dyDescent="0.2">
      <c r="A7" s="231" t="s">
        <v>61</v>
      </c>
      <c r="B7" s="231"/>
      <c r="C7" s="231"/>
      <c r="D7" s="161">
        <f>'Page 1'!F11</f>
        <v>0</v>
      </c>
      <c r="E7" s="162"/>
      <c r="F7" s="162"/>
      <c r="G7" s="162"/>
      <c r="H7" s="162"/>
      <c r="I7" s="162"/>
      <c r="J7" s="163"/>
    </row>
    <row r="8" spans="1:12" ht="11.25" customHeight="1" x14ac:dyDescent="0.2">
      <c r="A8" s="231"/>
      <c r="B8" s="231"/>
      <c r="C8" s="231"/>
    </row>
    <row r="9" spans="1:12" ht="11.25" customHeight="1" x14ac:dyDescent="0.2">
      <c r="A9" s="231" t="s">
        <v>3</v>
      </c>
      <c r="B9" s="231"/>
      <c r="C9" s="231"/>
      <c r="D9" s="161">
        <f>'Page 1'!F27</f>
        <v>0</v>
      </c>
      <c r="E9" s="162"/>
      <c r="F9" s="162"/>
      <c r="G9" s="162"/>
      <c r="H9" s="162"/>
      <c r="I9" s="162"/>
      <c r="J9" s="163"/>
    </row>
    <row r="10" spans="1:12" ht="11.25" customHeight="1" x14ac:dyDescent="0.2">
      <c r="A10" s="231"/>
      <c r="B10" s="231"/>
      <c r="C10" s="231"/>
    </row>
    <row r="11" spans="1:12" ht="11.25" customHeight="1" x14ac:dyDescent="0.2">
      <c r="A11" s="231" t="s">
        <v>62</v>
      </c>
      <c r="B11" s="231"/>
      <c r="C11" s="231"/>
      <c r="E11" s="164">
        <f>'Page 1'!F24</f>
        <v>0</v>
      </c>
      <c r="F11" s="165"/>
      <c r="G11" s="57" t="s">
        <v>200</v>
      </c>
      <c r="J11" s="10">
        <f>'Page 1'!F30</f>
        <v>0</v>
      </c>
    </row>
    <row r="12" spans="1:12" ht="11.25" customHeight="1" x14ac:dyDescent="0.2">
      <c r="A12" s="231"/>
      <c r="B12" s="231"/>
      <c r="C12" s="231"/>
    </row>
    <row r="13" spans="1:12" ht="11.25" customHeight="1" x14ac:dyDescent="0.2">
      <c r="A13" s="231" t="s">
        <v>63</v>
      </c>
      <c r="B13" s="231"/>
      <c r="C13" s="231"/>
      <c r="E13" s="166">
        <f>IF('Page 5'!I8="P",'Page 5'!K12,'Page 4'!H30)</f>
        <v>0</v>
      </c>
      <c r="F13" s="167"/>
      <c r="G13" s="57" t="s">
        <v>64</v>
      </c>
      <c r="J13" s="11"/>
    </row>
    <row r="14" spans="1:12" ht="11.25" customHeight="1" x14ac:dyDescent="0.2">
      <c r="A14" s="231"/>
      <c r="B14" s="231"/>
      <c r="C14" s="231"/>
    </row>
    <row r="15" spans="1:12" ht="11.25" customHeight="1" x14ac:dyDescent="0.2">
      <c r="A15" s="242" t="s">
        <v>262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1"/>
    </row>
    <row r="16" spans="1:12" ht="11.25" customHeight="1" x14ac:dyDescent="0.2">
      <c r="A16" s="242" t="s">
        <v>140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31"/>
    </row>
    <row r="17" spans="1:11" ht="11.25" customHeight="1" x14ac:dyDescent="0.2">
      <c r="A17" s="231"/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spans="1:11" ht="11.25" customHeight="1" x14ac:dyDescent="0.2">
      <c r="A18" s="242" t="s">
        <v>141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1"/>
    </row>
    <row r="19" spans="1:11" ht="11.25" customHeight="1" x14ac:dyDescent="0.2">
      <c r="A19" s="242" t="s">
        <v>184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1"/>
    </row>
    <row r="20" spans="1:11" ht="13.5" customHeight="1" x14ac:dyDescent="0.2">
      <c r="A20" s="242" t="s">
        <v>142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43"/>
    </row>
    <row r="21" spans="1:11" x14ac:dyDescent="0.2">
      <c r="A21" s="243"/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spans="1:11" ht="11.25" customHeight="1" x14ac:dyDescent="0.2">
      <c r="A22" s="169" t="s">
        <v>132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69"/>
    </row>
    <row r="23" spans="1:11" ht="11.25" customHeight="1" x14ac:dyDescent="0.2">
      <c r="A23" s="169" t="s">
        <v>133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</row>
    <row r="24" spans="1:11" ht="11.25" customHeight="1" x14ac:dyDescent="0.2">
      <c r="D24" s="231"/>
      <c r="E24" s="231"/>
      <c r="F24" s="231"/>
      <c r="G24" s="231"/>
      <c r="H24" s="231"/>
      <c r="I24" s="231"/>
      <c r="J24" s="231"/>
      <c r="K24" s="231"/>
    </row>
    <row r="25" spans="1:11" ht="11.25" customHeight="1" x14ac:dyDescent="0.2">
      <c r="A25" t="s">
        <v>143</v>
      </c>
      <c r="B25"/>
      <c r="C25" s="60"/>
      <c r="D25" s="5"/>
      <c r="E25" s="5"/>
      <c r="F25" s="5"/>
      <c r="G25" s="5"/>
      <c r="J25" s="5"/>
      <c r="K25" s="5"/>
    </row>
    <row r="26" spans="1:11" ht="11.25" customHeight="1" x14ac:dyDescent="0.2">
      <c r="A26" t="s">
        <v>201</v>
      </c>
      <c r="B26"/>
      <c r="C26" s="60"/>
      <c r="D26" s="8"/>
      <c r="E26" s="8"/>
      <c r="F26" s="8"/>
      <c r="G26" s="8"/>
      <c r="I26" s="57" t="s">
        <v>65</v>
      </c>
      <c r="J26" s="8"/>
      <c r="K26" s="8"/>
    </row>
    <row r="29" spans="1:11" ht="11.25" customHeight="1" x14ac:dyDescent="0.2">
      <c r="A29" s="215" t="s">
        <v>66</v>
      </c>
      <c r="B29" s="228"/>
      <c r="C29" s="190"/>
      <c r="D29" s="35"/>
      <c r="E29" s="36"/>
      <c r="F29" s="35"/>
      <c r="G29" s="35"/>
      <c r="H29" s="35"/>
      <c r="I29" s="35"/>
      <c r="J29" s="35"/>
      <c r="K29" s="37"/>
    </row>
    <row r="30" spans="1:11" ht="11.25" customHeight="1" x14ac:dyDescent="0.2">
      <c r="A30" s="218"/>
      <c r="B30" s="228"/>
      <c r="C30" s="190"/>
      <c r="D30" s="190"/>
      <c r="E30" s="203"/>
      <c r="F30" s="190"/>
      <c r="G30" s="190"/>
      <c r="H30" s="190" t="s">
        <v>50</v>
      </c>
      <c r="I30" s="190"/>
      <c r="J30" s="213" t="s">
        <v>52</v>
      </c>
      <c r="K30" s="213"/>
    </row>
    <row r="31" spans="1:11" ht="11.25" customHeight="1" x14ac:dyDescent="0.2">
      <c r="A31" s="218"/>
      <c r="B31" s="228"/>
      <c r="C31" s="190"/>
      <c r="D31" s="203" t="s">
        <v>51</v>
      </c>
      <c r="E31" s="203"/>
      <c r="F31" s="190" t="s">
        <v>52</v>
      </c>
      <c r="G31" s="190"/>
      <c r="H31" s="190" t="s">
        <v>53</v>
      </c>
      <c r="I31" s="190"/>
      <c r="J31" s="220" t="s">
        <v>117</v>
      </c>
      <c r="K31" s="213"/>
    </row>
    <row r="32" spans="1:11" ht="11.25" customHeight="1" x14ac:dyDescent="0.2">
      <c r="A32" s="190"/>
      <c r="B32" s="190"/>
      <c r="C32" s="190"/>
      <c r="D32" s="35"/>
      <c r="E32" s="203"/>
      <c r="F32" s="36"/>
      <c r="G32" s="190"/>
      <c r="H32" s="35"/>
      <c r="I32" s="35"/>
      <c r="J32" s="35"/>
      <c r="K32" s="37"/>
    </row>
    <row r="33" spans="1:11" ht="11.25" customHeight="1" x14ac:dyDescent="0.2">
      <c r="A33" s="190" t="s">
        <v>54</v>
      </c>
      <c r="B33" s="190"/>
      <c r="C33" s="190"/>
      <c r="D33" s="137">
        <f>'Page 6'!D11</f>
        <v>0</v>
      </c>
      <c r="E33" s="221">
        <f>'Page 6'!E11</f>
        <v>58</v>
      </c>
      <c r="F33" s="135" t="e">
        <f>'Page 6'!F11</f>
        <v>#DIV/0!</v>
      </c>
      <c r="G33" s="221">
        <f>'Page 6'!G11</f>
        <v>62</v>
      </c>
      <c r="H33" s="159">
        <f>'Page 6'!H11</f>
        <v>0</v>
      </c>
      <c r="I33" s="221">
        <f>'Page 6'!I11</f>
        <v>66</v>
      </c>
      <c r="J33" s="135" t="e">
        <f>F33-H33</f>
        <v>#DIV/0!</v>
      </c>
      <c r="K33" s="221">
        <f>'Page 6'!K11</f>
        <v>70</v>
      </c>
    </row>
    <row r="34" spans="1:11" ht="11.25" customHeight="1" x14ac:dyDescent="0.2">
      <c r="A34" s="190" t="s">
        <v>57</v>
      </c>
      <c r="B34" s="190"/>
      <c r="C34" s="190"/>
      <c r="D34" s="138"/>
      <c r="E34" s="221"/>
      <c r="F34" s="136"/>
      <c r="G34" s="225"/>
      <c r="H34" s="160"/>
      <c r="I34" s="225"/>
      <c r="J34" s="136"/>
      <c r="K34" s="221"/>
    </row>
    <row r="35" spans="1:11" ht="11.25" customHeight="1" x14ac:dyDescent="0.2">
      <c r="A35" s="190"/>
      <c r="B35" s="190"/>
      <c r="C35" s="190"/>
      <c r="D35" s="54"/>
      <c r="E35" s="221"/>
      <c r="F35" s="44"/>
      <c r="G35" s="225"/>
      <c r="H35" s="41"/>
      <c r="I35" s="225"/>
      <c r="J35" s="40"/>
      <c r="K35" s="221"/>
    </row>
    <row r="36" spans="1:11" ht="11.25" customHeight="1" x14ac:dyDescent="0.2">
      <c r="A36" s="190" t="s">
        <v>55</v>
      </c>
      <c r="B36" s="190"/>
      <c r="C36" s="190"/>
      <c r="D36" s="141">
        <f>'Page 6'!D14</f>
        <v>0</v>
      </c>
      <c r="E36" s="221">
        <f>'Page 6'!E14</f>
        <v>59</v>
      </c>
      <c r="F36" s="135" t="e">
        <f>'Page 6'!F14</f>
        <v>#DIV/0!</v>
      </c>
      <c r="G36" s="221">
        <f>'Page 6'!G14</f>
        <v>63</v>
      </c>
      <c r="H36" s="159">
        <f>'Page 6'!H14</f>
        <v>0</v>
      </c>
      <c r="I36" s="221">
        <f>'Page 6'!I14</f>
        <v>67</v>
      </c>
      <c r="J36" s="135" t="e">
        <f>F36-H36</f>
        <v>#DIV/0!</v>
      </c>
      <c r="K36" s="221">
        <f>'Page 6'!K14</f>
        <v>71</v>
      </c>
    </row>
    <row r="37" spans="1:11" ht="11.25" customHeight="1" x14ac:dyDescent="0.2">
      <c r="A37" s="190" t="s">
        <v>57</v>
      </c>
      <c r="B37" s="190"/>
      <c r="C37" s="190"/>
      <c r="D37" s="158"/>
      <c r="E37" s="221"/>
      <c r="F37" s="136"/>
      <c r="G37" s="225"/>
      <c r="H37" s="160"/>
      <c r="I37" s="225"/>
      <c r="J37" s="136"/>
      <c r="K37" s="221"/>
    </row>
    <row r="38" spans="1:11" ht="11.25" customHeight="1" x14ac:dyDescent="0.2">
      <c r="A38" s="190"/>
      <c r="B38" s="190"/>
      <c r="C38" s="190"/>
      <c r="D38" s="35"/>
      <c r="E38" s="221"/>
      <c r="F38" s="44"/>
      <c r="G38" s="225"/>
      <c r="H38" s="41"/>
      <c r="I38" s="225"/>
      <c r="J38" s="40"/>
      <c r="K38" s="221"/>
    </row>
    <row r="39" spans="1:11" ht="11.25" customHeight="1" x14ac:dyDescent="0.2">
      <c r="A39" s="190" t="s">
        <v>202</v>
      </c>
      <c r="B39" s="190"/>
      <c r="C39" s="190"/>
      <c r="D39" s="12">
        <f>'Page 6'!D17</f>
        <v>0</v>
      </c>
      <c r="E39" s="221" t="str">
        <f>'Page 6'!E17</f>
        <v>60A</v>
      </c>
      <c r="F39" s="135" t="e">
        <f>'Page 6'!F17</f>
        <v>#DIV/0!</v>
      </c>
      <c r="G39" s="221">
        <f>'Page 6'!G17</f>
        <v>64</v>
      </c>
      <c r="H39" s="159">
        <f>'Page 6'!H17</f>
        <v>0</v>
      </c>
      <c r="I39" s="221">
        <f>'Page 6'!I17</f>
        <v>68</v>
      </c>
      <c r="J39" s="135" t="e">
        <f>F39-H39</f>
        <v>#DIV/0!</v>
      </c>
      <c r="K39" s="221">
        <f>'Page 6'!K17</f>
        <v>72</v>
      </c>
    </row>
    <row r="40" spans="1:11" ht="11.25" customHeight="1" x14ac:dyDescent="0.2">
      <c r="A40" s="190" t="s">
        <v>203</v>
      </c>
      <c r="B40" s="190"/>
      <c r="C40" s="190"/>
      <c r="D40" s="13">
        <f>'Page 6'!D18</f>
        <v>0</v>
      </c>
      <c r="E40" s="221" t="str">
        <f>'Page 6'!E18</f>
        <v>60B</v>
      </c>
      <c r="F40" s="136"/>
      <c r="G40" s="225"/>
      <c r="H40" s="160"/>
      <c r="I40" s="225"/>
      <c r="J40" s="136"/>
      <c r="K40" s="221"/>
    </row>
    <row r="41" spans="1:11" ht="11.25" customHeight="1" x14ac:dyDescent="0.2">
      <c r="A41" s="190" t="s">
        <v>69</v>
      </c>
      <c r="B41" s="190"/>
      <c r="C41" s="190"/>
      <c r="D41" s="13">
        <f>'Page 6'!D19</f>
        <v>0</v>
      </c>
      <c r="E41" s="221" t="str">
        <f>'Page 6'!E19</f>
        <v>60C</v>
      </c>
      <c r="F41" s="44"/>
      <c r="G41" s="225"/>
      <c r="H41" s="41"/>
      <c r="I41" s="225"/>
      <c r="J41" s="40"/>
      <c r="K41" s="221"/>
    </row>
    <row r="42" spans="1:11" ht="11.25" customHeight="1" x14ac:dyDescent="0.2">
      <c r="A42" s="190" t="s">
        <v>83</v>
      </c>
      <c r="B42" s="190"/>
      <c r="C42" s="190"/>
      <c r="D42" s="13">
        <f>'Page 6'!D20</f>
        <v>0</v>
      </c>
      <c r="E42" s="221" t="str">
        <f>'Page 6'!E20</f>
        <v>60D</v>
      </c>
      <c r="F42" s="44"/>
      <c r="G42" s="225"/>
      <c r="H42" s="41"/>
      <c r="I42" s="225"/>
      <c r="J42" s="40"/>
      <c r="K42" s="221"/>
    </row>
    <row r="43" spans="1:11" ht="11.25" customHeight="1" x14ac:dyDescent="0.2">
      <c r="A43" s="190"/>
      <c r="B43" s="190"/>
      <c r="C43" s="190"/>
      <c r="D43" s="35"/>
      <c r="E43" s="221"/>
      <c r="F43" s="44"/>
      <c r="G43" s="225"/>
      <c r="H43" s="41"/>
      <c r="I43" s="225"/>
      <c r="J43" s="40"/>
      <c r="K43" s="221"/>
    </row>
    <row r="44" spans="1:11" ht="11.25" customHeight="1" x14ac:dyDescent="0.2">
      <c r="A44" s="190" t="s">
        <v>56</v>
      </c>
      <c r="B44" s="190"/>
      <c r="C44" s="190"/>
      <c r="D44" s="141">
        <f>Data!D2</f>
        <v>0</v>
      </c>
      <c r="E44" s="221">
        <f>'Page 6'!E22</f>
        <v>61</v>
      </c>
      <c r="F44" s="135" t="e">
        <f>'Page 6'!F22</f>
        <v>#DIV/0!</v>
      </c>
      <c r="G44" s="221">
        <f>'Page 6'!G22</f>
        <v>65</v>
      </c>
      <c r="H44" s="159">
        <f>'Page 6'!H22</f>
        <v>0</v>
      </c>
      <c r="I44" s="221">
        <f>'Page 6'!I22</f>
        <v>69</v>
      </c>
      <c r="J44" s="135" t="e">
        <f>F44-H44</f>
        <v>#DIV/0!</v>
      </c>
      <c r="K44" s="221">
        <f>'Page 6'!K22</f>
        <v>73</v>
      </c>
    </row>
    <row r="45" spans="1:11" ht="11.25" customHeight="1" x14ac:dyDescent="0.2">
      <c r="A45" s="190" t="s">
        <v>57</v>
      </c>
      <c r="B45" s="190"/>
      <c r="C45" s="190"/>
      <c r="D45" s="138"/>
      <c r="E45" s="203"/>
      <c r="F45" s="136"/>
      <c r="G45" s="226"/>
      <c r="H45" s="160"/>
      <c r="I45" s="226"/>
      <c r="J45" s="136"/>
      <c r="K45" s="221"/>
    </row>
    <row r="46" spans="1:11" ht="11.25" customHeight="1" x14ac:dyDescent="0.2">
      <c r="A46" s="190"/>
      <c r="B46" s="190"/>
      <c r="C46" s="190"/>
      <c r="D46" s="190"/>
      <c r="E46" s="203"/>
      <c r="F46" s="210"/>
      <c r="G46" s="224"/>
      <c r="H46" s="49"/>
      <c r="I46" s="49"/>
      <c r="J46" s="49"/>
      <c r="K46" s="221"/>
    </row>
    <row r="47" spans="1:11" ht="11.25" customHeight="1" x14ac:dyDescent="0.2">
      <c r="A47" s="190" t="s">
        <v>58</v>
      </c>
      <c r="B47" s="190"/>
      <c r="C47" s="190"/>
      <c r="D47" s="190"/>
      <c r="E47" s="203"/>
      <c r="F47" s="210"/>
      <c r="G47" s="55"/>
      <c r="H47" s="43"/>
      <c r="I47" s="49"/>
      <c r="J47" s="135" t="e">
        <f>J33+J36+J39+J44</f>
        <v>#DIV/0!</v>
      </c>
      <c r="K47" s="221">
        <f>'Page 6'!K25</f>
        <v>74</v>
      </c>
    </row>
    <row r="48" spans="1:11" ht="11.25" customHeight="1" x14ac:dyDescent="0.2">
      <c r="A48" s="35"/>
      <c r="B48" s="35"/>
      <c r="C48" s="35"/>
      <c r="D48" s="35"/>
      <c r="E48" s="36"/>
      <c r="F48" s="43"/>
      <c r="G48" s="55"/>
      <c r="H48" s="49"/>
      <c r="I48" s="49"/>
      <c r="J48" s="136"/>
      <c r="K48" s="37"/>
    </row>
    <row r="49" spans="1:11" ht="11.25" customHeight="1" x14ac:dyDescent="0.2">
      <c r="A49"/>
      <c r="B49"/>
      <c r="C49"/>
      <c r="D49"/>
      <c r="E49"/>
      <c r="F49"/>
      <c r="G49"/>
      <c r="H49"/>
      <c r="I49"/>
      <c r="J49"/>
      <c r="K49"/>
    </row>
    <row r="50" spans="1:11" ht="11.25" customHeight="1" x14ac:dyDescent="0.2">
      <c r="A50" s="215" t="s">
        <v>92</v>
      </c>
      <c r="B50" s="173"/>
      <c r="C50" s="173"/>
      <c r="D50" s="173"/>
      <c r="E50" s="173"/>
      <c r="F50" s="173"/>
      <c r="G50" s="173"/>
      <c r="H50" s="173"/>
      <c r="I50" s="173"/>
      <c r="J50" s="173"/>
      <c r="K50" s="173"/>
    </row>
    <row r="51" spans="1:11" ht="11.25" customHeight="1" x14ac:dyDescent="0.2">
      <c r="A51" s="242" t="s">
        <v>135</v>
      </c>
      <c r="B51" s="173"/>
      <c r="C51" s="173"/>
      <c r="D51" s="173"/>
      <c r="E51" s="173"/>
      <c r="F51" s="173"/>
      <c r="G51" s="173"/>
      <c r="H51" s="173"/>
      <c r="I51" s="173"/>
      <c r="J51" s="173"/>
      <c r="K51" s="173"/>
    </row>
    <row r="52" spans="1:11" ht="11.25" customHeight="1" x14ac:dyDescent="0.2">
      <c r="A52" s="242" t="s">
        <v>136</v>
      </c>
      <c r="B52" s="173"/>
      <c r="C52" s="173"/>
      <c r="D52" s="173"/>
      <c r="E52" s="173"/>
      <c r="F52" s="173"/>
      <c r="G52" s="173"/>
      <c r="H52" s="173"/>
      <c r="I52" s="173"/>
      <c r="J52" s="173"/>
      <c r="K52" s="173"/>
    </row>
    <row r="53" spans="1:11" ht="14.25" customHeight="1" x14ac:dyDescent="0.2">
      <c r="A53" s="242" t="s">
        <v>137</v>
      </c>
      <c r="B53" s="213"/>
      <c r="C53" s="213"/>
      <c r="D53" s="213"/>
      <c r="E53" s="213"/>
      <c r="F53" s="213"/>
      <c r="G53" s="213"/>
      <c r="H53" s="213"/>
      <c r="I53" s="213"/>
      <c r="J53" s="213"/>
      <c r="K53" s="213"/>
    </row>
    <row r="54" spans="1:11" ht="11.25" customHeight="1" x14ac:dyDescent="0.2">
      <c r="A54" s="242" t="s">
        <v>138</v>
      </c>
      <c r="B54" s="173"/>
      <c r="C54" s="173"/>
      <c r="D54" s="173"/>
      <c r="E54" s="173"/>
      <c r="F54" s="173"/>
      <c r="G54" s="173"/>
      <c r="H54" s="173"/>
      <c r="I54" s="173"/>
      <c r="J54" s="173"/>
      <c r="K54" s="173"/>
    </row>
    <row r="55" spans="1:11" ht="11.25" customHeight="1" x14ac:dyDescent="0.2">
      <c r="A55" s="35"/>
      <c r="B55"/>
      <c r="C55"/>
      <c r="D55" s="14"/>
      <c r="E55" s="14"/>
      <c r="F55" s="14"/>
      <c r="G55" s="14"/>
      <c r="H55"/>
      <c r="I55"/>
      <c r="J55" s="14"/>
      <c r="K55" s="14"/>
    </row>
    <row r="56" spans="1:11" ht="11.25" customHeight="1" x14ac:dyDescent="0.2">
      <c r="A56" s="35" t="s">
        <v>93</v>
      </c>
      <c r="B56"/>
      <c r="C56"/>
      <c r="D56" s="15"/>
      <c r="E56" s="15"/>
      <c r="F56" s="15"/>
      <c r="G56" s="15"/>
      <c r="H56"/>
      <c r="I56" s="20" t="s">
        <v>65</v>
      </c>
      <c r="J56" s="15"/>
      <c r="K56" s="15"/>
    </row>
    <row r="58" spans="1:11" ht="11.25" customHeight="1" x14ac:dyDescent="0.2">
      <c r="A58" s="231"/>
      <c r="B58" s="231"/>
      <c r="C58" s="231"/>
      <c r="D58" s="231"/>
      <c r="E58" s="231"/>
      <c r="F58" s="231"/>
      <c r="G58" s="231"/>
      <c r="H58" s="231"/>
      <c r="I58" s="231"/>
      <c r="J58" s="231"/>
      <c r="K58" s="231"/>
    </row>
    <row r="59" spans="1:11" ht="18" customHeight="1" x14ac:dyDescent="0.2">
      <c r="A59" s="169" t="s">
        <v>218</v>
      </c>
      <c r="B59" s="241"/>
      <c r="C59" s="241"/>
      <c r="D59" s="241"/>
      <c r="E59" s="241"/>
      <c r="F59" s="241"/>
      <c r="G59" s="241"/>
      <c r="H59" s="241"/>
      <c r="I59" s="241"/>
      <c r="J59" s="241"/>
      <c r="K59" s="241"/>
    </row>
    <row r="60" spans="1:11" ht="11.25" customHeight="1" x14ac:dyDescent="0.2">
      <c r="A60" s="231" t="s">
        <v>134</v>
      </c>
      <c r="B60" s="231"/>
      <c r="C60" s="231"/>
      <c r="D60" s="231"/>
      <c r="E60" s="231"/>
      <c r="F60" s="231"/>
      <c r="G60" s="231"/>
      <c r="H60" s="231"/>
      <c r="I60" s="231"/>
      <c r="J60" s="231"/>
      <c r="K60" s="231"/>
    </row>
    <row r="61" spans="1:11" ht="11.25" customHeight="1" x14ac:dyDescent="0.2">
      <c r="A61" s="231"/>
      <c r="B61" s="231"/>
      <c r="C61" s="231"/>
      <c r="D61" s="231"/>
      <c r="E61" s="231"/>
      <c r="F61" s="231"/>
      <c r="G61" s="231"/>
      <c r="H61" s="231"/>
      <c r="I61" s="231"/>
      <c r="J61" s="231"/>
      <c r="K61" s="231"/>
    </row>
  </sheetData>
  <sheetProtection sheet="1" formatCells="0" selectLockedCells="1"/>
  <mergeCells count="20">
    <mergeCell ref="D7:J7"/>
    <mergeCell ref="D9:J9"/>
    <mergeCell ref="E11:F11"/>
    <mergeCell ref="E13:F13"/>
    <mergeCell ref="D33:D34"/>
    <mergeCell ref="F33:F34"/>
    <mergeCell ref="H33:H34"/>
    <mergeCell ref="J33:J34"/>
    <mergeCell ref="D44:D45"/>
    <mergeCell ref="F44:F45"/>
    <mergeCell ref="H44:H45"/>
    <mergeCell ref="J44:J45"/>
    <mergeCell ref="J47:J48"/>
    <mergeCell ref="D36:D37"/>
    <mergeCell ref="F36:F37"/>
    <mergeCell ref="H36:H37"/>
    <mergeCell ref="J36:J37"/>
    <mergeCell ref="F39:F40"/>
    <mergeCell ref="H39:H40"/>
    <mergeCell ref="J39:J40"/>
  </mergeCells>
  <pageMargins left="0.7" right="0.7" top="0.75" bottom="0.75" header="0.3" footer="0.3"/>
  <pageSetup paperSize="9" orientation="portrait" r:id="rId1"/>
  <headerFooter>
    <oddFooter>&amp;C&amp;A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E7A7C23-36C4-401C-8C59-58D223247BEF}">
            <xm:f>'Page 5'!$I$8=""</xm:f>
            <x14:dxf>
              <fill>
                <patternFill>
                  <bgColor rgb="FFDAEEF3"/>
                </patternFill>
              </fill>
            </x14:dxf>
          </x14:cfRule>
          <x14:cfRule type="expression" priority="2" id="{99FA68B9-D138-4C9B-AC5F-99B1BF21AE7F}">
            <xm:f>'Page 5'!$I$8="P"</xm:f>
            <x14:dxf/>
          </x14:cfRule>
          <xm:sqref>J13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395806-f6fc-4c4c-8f7e-33fb8178eadb">
      <Terms xmlns="http://schemas.microsoft.com/office/infopath/2007/PartnerControls"/>
    </lcf76f155ced4ddcb4097134ff3c332f>
    <TaxCatchAll xmlns="eede4106-cd7d-483e-b9ea-54a8c446956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EFE3F2A70A774AA81C66F54E7BF471" ma:contentTypeVersion="11" ma:contentTypeDescription="Create a new document." ma:contentTypeScope="" ma:versionID="75ffbc93104a7043ad232e140e71bc6a">
  <xsd:schema xmlns:xsd="http://www.w3.org/2001/XMLSchema" xmlns:xs="http://www.w3.org/2001/XMLSchema" xmlns:p="http://schemas.microsoft.com/office/2006/metadata/properties" xmlns:ns2="9c395806-f6fc-4c4c-8f7e-33fb8178eadb" xmlns:ns3="eede4106-cd7d-483e-b9ea-54a8c446956c" targetNamespace="http://schemas.microsoft.com/office/2006/metadata/properties" ma:root="true" ma:fieldsID="417a6d2b3e4e6a9d8420519d1582d8cc" ns2:_="" ns3:_="">
    <xsd:import namespace="9c395806-f6fc-4c4c-8f7e-33fb8178eadb"/>
    <xsd:import namespace="eede4106-cd7d-483e-b9ea-54a8c44695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395806-f6fc-4c4c-8f7e-33fb8178ea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e4106-cd7d-483e-b9ea-54a8c44695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870a86-258a-4c54-9a06-0f68ecaadddf}" ma:internalName="TaxCatchAll" ma:showField="CatchAllData" ma:web="eede4106-cd7d-483e-b9ea-54a8c44695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423C54-0B56-4AE6-9D5D-5779DC630205}">
  <ds:schemaRefs>
    <ds:schemaRef ds:uri="9c395806-f6fc-4c4c-8f7e-33fb8178eadb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eede4106-cd7d-483e-b9ea-54a8c446956c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8D2D0FE-DB0B-48E6-8840-C40B3A7EC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395806-f6fc-4c4c-8f7e-33fb8178eadb"/>
    <ds:schemaRef ds:uri="eede4106-cd7d-483e-b9ea-54a8c44695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3066F7-C665-4CC4-B499-545072DBFD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Page 1</vt:lpstr>
      <vt:lpstr> Page 2</vt:lpstr>
      <vt:lpstr>Page 3</vt:lpstr>
      <vt:lpstr>Page 4</vt:lpstr>
      <vt:lpstr>Page 5</vt:lpstr>
      <vt:lpstr>Page 6</vt:lpstr>
      <vt:lpstr>Page 7</vt:lpstr>
      <vt:lpstr>Page 8</vt:lpstr>
      <vt:lpstr>Page 9</vt:lpstr>
      <vt:lpstr>Data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Purcell</dc:creator>
  <cp:lastModifiedBy>Beverley Battersby</cp:lastModifiedBy>
  <cp:lastPrinted>2024-11-05T15:33:04Z</cp:lastPrinted>
  <dcterms:created xsi:type="dcterms:W3CDTF">2016-09-28T15:52:24Z</dcterms:created>
  <dcterms:modified xsi:type="dcterms:W3CDTF">2026-02-12T10:51:00Z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0x010100BCEFE3F2A70A774AA81C66F54E7BF471</vt:lpwstr>
  </property>
  <property fmtid="{D5CDD505-2E9C-101B-9397-08002B2CF9AE}" pid="3" name="MediaServiceImageTags">
    <vt:lpwstr/>
  </property>
</Properties>
</file>