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updateLinks="never" defaultThemeVersion="124226"/>
  <mc:AlternateContent xmlns:mc="http://schemas.openxmlformats.org/markup-compatibility/2006">
    <mc:Choice Requires="x15">
      <x15ac:absPath xmlns:x15ac="http://schemas.microsoft.com/office/spreadsheetml/2010/11/ac" url="https://nhsbsauk-my.sharepoint.com/personal/ineas_nhsbsa_nhs_uk/Documents/Documents/"/>
    </mc:Choice>
  </mc:AlternateContent>
  <xr:revisionPtr revIDLastSave="0" documentId="8_{149C89A0-037D-4597-AD2D-845B10510272}" xr6:coauthVersionLast="47" xr6:coauthVersionMax="47" xr10:uidLastSave="{00000000-0000-0000-0000-000000000000}"/>
  <bookViews>
    <workbookView xWindow="30510" yWindow="1710" windowWidth="28995" windowHeight="17535" xr2:uid="{00000000-000D-0000-FFFF-FFFF00000000}"/>
  </bookViews>
  <sheets>
    <sheet name="Page 1" sheetId="1" r:id="rId1"/>
    <sheet name=" Page 2" sheetId="2" r:id="rId2"/>
    <sheet name="Page 3" sheetId="3" r:id="rId3"/>
    <sheet name="Page 4" sheetId="10" r:id="rId4"/>
    <sheet name="Page 5" sheetId="5" r:id="rId5"/>
    <sheet name="Page 6" sheetId="6" r:id="rId6"/>
    <sheet name="Page 7" sheetId="8" r:id="rId7"/>
    <sheet name="Page 8" sheetId="11" r:id="rId8"/>
    <sheet name="Page 9"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9" i="5" l="1"/>
  <c r="F10" i="5"/>
  <c r="J19" i="2"/>
  <c r="D6" i="11"/>
  <c r="D8" i="11"/>
  <c r="J10" i="11"/>
  <c r="E10" i="11"/>
  <c r="D18" i="5" l="1"/>
  <c r="J52" i="3" l="1"/>
  <c r="J53" i="3"/>
  <c r="A59" i="3"/>
  <c r="J59" i="3"/>
  <c r="A60" i="3"/>
  <c r="J60" i="3"/>
  <c r="A61" i="3"/>
  <c r="J61" i="3"/>
  <c r="G17" i="9"/>
  <c r="G16" i="9"/>
  <c r="G15" i="9"/>
  <c r="G14" i="9"/>
  <c r="G13" i="9"/>
  <c r="B13" i="9"/>
  <c r="G12" i="9"/>
  <c r="B12" i="9"/>
  <c r="G11" i="9"/>
  <c r="B11" i="9"/>
  <c r="G10" i="9"/>
  <c r="B10" i="9"/>
  <c r="G9" i="9"/>
  <c r="B9" i="9"/>
  <c r="G8" i="9"/>
  <c r="J63" i="3" l="1"/>
  <c r="J55" i="3"/>
  <c r="D47" i="5"/>
  <c r="H15" i="2"/>
  <c r="H19" i="2" s="1"/>
  <c r="K30" i="6" l="1"/>
  <c r="H43" i="6" l="1"/>
  <c r="H34" i="6"/>
  <c r="H21" i="6"/>
  <c r="D39" i="5"/>
  <c r="K43" i="6" l="1"/>
  <c r="H40" i="6"/>
  <c r="H46" i="6" s="1"/>
  <c r="K37" i="6"/>
  <c r="H6" i="6"/>
  <c r="K6" i="6" s="1"/>
  <c r="J15" i="2"/>
  <c r="J40" i="2" s="1"/>
  <c r="H40" i="2"/>
  <c r="J43" i="2" l="1"/>
  <c r="J63" i="2"/>
  <c r="J5" i="3" s="1"/>
  <c r="J19" i="3" s="1"/>
  <c r="H63" i="2"/>
  <c r="K11" i="6"/>
  <c r="K34" i="6" s="1"/>
  <c r="K40" i="6" s="1"/>
  <c r="K46" i="6" s="1"/>
  <c r="J50" i="6" s="1"/>
  <c r="J26" i="3" l="1"/>
  <c r="H5" i="3"/>
  <c r="H12" i="3" s="1"/>
  <c r="J23" i="3" s="1"/>
  <c r="K21" i="6"/>
  <c r="J29" i="3" l="1"/>
  <c r="J25" i="6"/>
  <c r="J46" i="2" s="1"/>
  <c r="J49" i="2" s="1"/>
  <c r="J37" i="3" l="1" a="1"/>
  <c r="J37" i="3" s="1"/>
  <c r="J10" i="10" s="1"/>
  <c r="J31" i="10" s="1"/>
  <c r="F47" i="5" s="1"/>
  <c r="H37" i="3" a="1"/>
  <c r="H37" i="3" s="1"/>
  <c r="H10" i="10" s="1"/>
  <c r="J10" i="5"/>
  <c r="J39" i="5"/>
  <c r="E12" i="11" l="1"/>
  <c r="H31" i="10"/>
  <c r="J13" i="5"/>
  <c r="J47" i="5"/>
  <c r="J42" i="5"/>
  <c r="F18" i="5" l="1"/>
  <c r="J18" i="5" s="1"/>
  <c r="H41" i="10" l="1"/>
  <c r="D7" i="5" s="1"/>
  <c r="F7" i="5" s="1"/>
  <c r="J7" i="5" s="1"/>
  <c r="J21" i="5" s="1"/>
  <c r="J41" i="10"/>
  <c r="D36" i="5" s="1"/>
  <c r="F36" i="5" s="1"/>
  <c r="J36" i="5" s="1"/>
  <c r="J50"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<sst xmlns="http://schemas.openxmlformats.org/spreadsheetml/2006/main" count="326" uniqueCount="292">
  <si>
    <t>Provider's full name</t>
  </si>
  <si>
    <t>Box</t>
  </si>
  <si>
    <t>A</t>
  </si>
  <si>
    <t>Company's full name</t>
  </si>
  <si>
    <t>Company's employing authority code</t>
  </si>
  <si>
    <t>Company's registration number</t>
  </si>
  <si>
    <t>C</t>
  </si>
  <si>
    <t>D</t>
  </si>
  <si>
    <t>E</t>
  </si>
  <si>
    <t>F</t>
  </si>
  <si>
    <t>G</t>
  </si>
  <si>
    <t>H</t>
  </si>
  <si>
    <t>I</t>
  </si>
  <si>
    <t>J</t>
  </si>
  <si>
    <t>Tick if earnings cap applies to your added years purchase</t>
  </si>
  <si>
    <t>Tick this box if figures in this certificate are estimated or from provisional accounts</t>
  </si>
  <si>
    <t>K</t>
  </si>
  <si>
    <t>L</t>
  </si>
  <si>
    <t>Calculation of the company's NHS income ratio</t>
  </si>
  <si>
    <t>Accounting year ended</t>
  </si>
  <si>
    <t>1A</t>
  </si>
  <si>
    <t>2A</t>
  </si>
  <si>
    <t>3A</t>
  </si>
  <si>
    <t>4A</t>
  </si>
  <si>
    <t>5A</t>
  </si>
  <si>
    <t>Important Note</t>
  </si>
  <si>
    <t>Calculation of pensionable profits paid as salary</t>
  </si>
  <si>
    <t>6A</t>
  </si>
  <si>
    <t>7A</t>
  </si>
  <si>
    <t>8A</t>
  </si>
  <si>
    <t>Multiply the figure in box 7 by the figure in box 5.</t>
  </si>
  <si>
    <t>12A</t>
  </si>
  <si>
    <t>13A</t>
  </si>
  <si>
    <t>Enter your total net dividend received in respect of each accounting year above.</t>
  </si>
  <si>
    <t>14A</t>
  </si>
  <si>
    <r>
      <t xml:space="preserve">Enter the smaller of boxes 13 and 14.  This is your maximum </t>
    </r>
    <r>
      <rPr>
        <b/>
        <sz val="8"/>
        <color theme="1"/>
        <rFont val="Arial"/>
        <family val="2"/>
      </rPr>
      <t>actual</t>
    </r>
    <r>
      <rPr>
        <sz val="8"/>
        <color theme="1"/>
        <rFont val="Arial"/>
        <family val="2"/>
      </rPr>
      <t xml:space="preserve"> pensionable dividend for each accounting period.</t>
    </r>
  </si>
  <si>
    <t>15A</t>
  </si>
  <si>
    <t>16A</t>
  </si>
  <si>
    <t>17A</t>
  </si>
  <si>
    <t>Add box 18 to 19.  This is your total pensionable dividend.</t>
  </si>
  <si>
    <t>NHS pensionable pay</t>
  </si>
  <si>
    <t>NHS pensionable pay for added years purposes</t>
  </si>
  <si>
    <t>Employment</t>
  </si>
  <si>
    <t>Employment box 7A above</t>
  </si>
  <si>
    <t>Total employment to cross reference to box 1 of the tax return employment pages</t>
  </si>
  <si>
    <t>Dividends</t>
  </si>
  <si>
    <t>Total dividends to cross reference to box 3 of the tax return</t>
  </si>
  <si>
    <r>
      <rPr>
        <b/>
        <sz val="8"/>
        <color theme="1"/>
        <rFont val="Arial"/>
        <family val="2"/>
      </rPr>
      <t>Add:</t>
    </r>
    <r>
      <rPr>
        <sz val="8"/>
        <color theme="1"/>
        <rFont val="Arial"/>
        <family val="2"/>
      </rPr>
      <t xml:space="preserve"> Locum income pensioned separately</t>
    </r>
  </si>
  <si>
    <r>
      <rPr>
        <b/>
        <sz val="8"/>
        <color theme="1"/>
        <rFont val="Arial"/>
        <family val="2"/>
      </rPr>
      <t>Add:</t>
    </r>
    <r>
      <rPr>
        <sz val="8"/>
        <color theme="1"/>
        <rFont val="Arial"/>
        <family val="2"/>
      </rPr>
      <t xml:space="preserve"> Type 2 practitioner pensionable pay already pensioned at source.</t>
    </r>
  </si>
  <si>
    <t>Contributions already</t>
  </si>
  <si>
    <t>Relevant %</t>
  </si>
  <si>
    <t>Contributions due</t>
  </si>
  <si>
    <t>paid</t>
  </si>
  <si>
    <t>Added years pension</t>
  </si>
  <si>
    <t xml:space="preserve">Employer pension                                              </t>
  </si>
  <si>
    <t>contributions</t>
  </si>
  <si>
    <t>Total amount of contributions (over)/under paid for the year</t>
  </si>
  <si>
    <t>Actual from final accounts</t>
  </si>
  <si>
    <t>Calculation of maximum potential pensionable dividend</t>
  </si>
  <si>
    <t>Provider's name</t>
  </si>
  <si>
    <t>NI number or pension scheme ref no</t>
  </si>
  <si>
    <t>Pensionable profit</t>
  </si>
  <si>
    <t>Pensionable profit for added years</t>
  </si>
  <si>
    <t>Date</t>
  </si>
  <si>
    <t>Money Purchase AVC%</t>
  </si>
  <si>
    <t>Money Purchase amount</t>
  </si>
  <si>
    <t>Additional pension amount</t>
  </si>
  <si>
    <t>Additional Information</t>
  </si>
  <si>
    <t>Ee rates</t>
  </si>
  <si>
    <t>Er rate</t>
  </si>
  <si>
    <t>P</t>
  </si>
  <si>
    <t>Calculation of pensionable profits paid as dividends</t>
  </si>
  <si>
    <t>income at box 21 relates.</t>
  </si>
  <si>
    <t>NHS Pension Scheme year end, to which the pensionable</t>
  </si>
  <si>
    <t>ERRBO amount</t>
  </si>
  <si>
    <t>Employment box 7 above</t>
  </si>
  <si>
    <t>Use this page to provide any additional information and calculations</t>
  </si>
  <si>
    <t xml:space="preserve">If you cannot use the standard or alternative non-NHS expense calculations explain your own method of </t>
  </si>
  <si>
    <t>non-NHS expense calculation here.</t>
  </si>
  <si>
    <t>Also use this box to provide any other information that may assist the processing of this certificate, including</t>
  </si>
  <si>
    <t>If you have an agent who completes your certificate you may provide their details below to enable communication:</t>
  </si>
  <si>
    <t>Agent name</t>
  </si>
  <si>
    <t>Address</t>
  </si>
  <si>
    <t>Office telephone number</t>
  </si>
  <si>
    <t>PCSE/LHB Agreement</t>
  </si>
  <si>
    <t>PCSE/LHB authorised signature</t>
  </si>
  <si>
    <t>opted out or retired from the NHS Pension Scheme.</t>
  </si>
  <si>
    <t>75A</t>
  </si>
  <si>
    <t>76A</t>
  </si>
  <si>
    <t>77A</t>
  </si>
  <si>
    <t>78A</t>
  </si>
  <si>
    <t>80A</t>
  </si>
  <si>
    <t>National Insurance number</t>
  </si>
  <si>
    <t>Pension Scheme 'SD' reference</t>
  </si>
  <si>
    <t>GMC registration number</t>
  </si>
  <si>
    <t>earnings derive from this one company contract.</t>
  </si>
  <si>
    <t xml:space="preserve">To be completed by all GP (and non-GP) providers who are shareholders in a limited company that holds a GMS, </t>
  </si>
  <si>
    <t>necessary adjustments, complete page 7 and enter the adjustments at boxes 10 and 19.</t>
  </si>
  <si>
    <t>particular ratio of NHS income needs to be calculated.</t>
  </si>
  <si>
    <t xml:space="preserve">Enter the estimated and actual NHS income ratio (box 5A, </t>
  </si>
  <si>
    <t>Enter your estimated and actual theoretical share of the</t>
  </si>
  <si>
    <t>and 12 of this certificate respectively).</t>
  </si>
  <si>
    <t>ratio of NHS income needs to be calculated and an adjustment needs to be made to the pensionable pay.</t>
  </si>
  <si>
    <t>your maximum potential pensionable dividend.</t>
  </si>
  <si>
    <t>Enter your total net dividend received in respect of the</t>
  </si>
  <si>
    <t>above accounting year.</t>
  </si>
  <si>
    <t>actual pensionable dividend.</t>
  </si>
  <si>
    <t>provided in this certificate</t>
  </si>
  <si>
    <t>address.  Submissions from other sources must be accompanied by the signed page.</t>
  </si>
  <si>
    <t xml:space="preserve">consistent with the relevant NHS work and income that this PCSE/LHB is aware of and confirm that they have </t>
  </si>
  <si>
    <t xml:space="preserve">been used to confirm, record and pay over to NHS Pensions the appropriate NHS Pension Scheme contributions </t>
  </si>
  <si>
    <t>for the year to which this certificate relates.</t>
  </si>
  <si>
    <t>Declaration of NHS pensionable profits in respect of GMS, PMS, SPMS or APMS income from a limited company for</t>
  </si>
  <si>
    <t>If you give false information you may be liable to investigation and prosecution.</t>
  </si>
  <si>
    <t xml:space="preserve">"I confirm that information provided on this Certificate is correct, is consistent with my HMRC tax return and the </t>
  </si>
  <si>
    <t>income, and that I shall pay all contributions due."</t>
  </si>
  <si>
    <t>GP (or non-GP</t>
  </si>
  <si>
    <t>State your theoretical share of the company's total NHS and</t>
  </si>
  <si>
    <t>shareholders' income that has been pensioned separately.</t>
  </si>
  <si>
    <t xml:space="preserve">non-NHS income (not adjusted for tax purposes) excluding </t>
  </si>
  <si>
    <t xml:space="preserve"> to non-NHS income.</t>
  </si>
  <si>
    <t>company's NHS income.</t>
  </si>
  <si>
    <t>an estimated percentage at box 5A.  You should use your knowledge of your own affairs to determine this percentage, but it is</t>
  </si>
  <si>
    <t xml:space="preserve">acceptable to rely on the figure from box 5.  Where the figure is estimated, tick box L above and, if not using the figure from box 5, </t>
  </si>
  <si>
    <t>explain at box 87 how you have arrived at the figure in box 5A.</t>
  </si>
  <si>
    <t xml:space="preserve">For each company year end, enter the element of salary </t>
  </si>
  <si>
    <t>Enter your theoretical share of the profit after tax, but before</t>
  </si>
  <si>
    <t>dividends paid, in respect of each accounting year end to which</t>
  </si>
  <si>
    <t>in the guidance notes.</t>
  </si>
  <si>
    <t>Multiply the figure in box 12 by the figure in box 5.  This is</t>
  </si>
  <si>
    <t>accounting year end.</t>
  </si>
  <si>
    <t>your maximum potential pensionable dividend for the respective</t>
  </si>
  <si>
    <r>
      <rPr>
        <b/>
        <sz val="8"/>
        <color theme="1"/>
        <rFont val="Arial"/>
        <family val="2"/>
      </rPr>
      <t>Add:</t>
    </r>
    <r>
      <rPr>
        <sz val="8"/>
        <color theme="1"/>
        <rFont val="Arial"/>
        <family val="2"/>
      </rPr>
      <t xml:space="preserve"> The pensionable amount of other salaried income treated as</t>
    </r>
  </si>
  <si>
    <t>PMS, APMS or SPMS contract and is a Scheme employing authority</t>
  </si>
  <si>
    <t>Type of contract; such as GMS, PMS, APMS, SPMS</t>
  </si>
  <si>
    <t>Host (that is, commissioning) PCSE/LHB</t>
  </si>
  <si>
    <t>practitioner pay (for example, hospital bed fund posts).</t>
  </si>
  <si>
    <r>
      <rPr>
        <b/>
        <sz val="8"/>
        <color theme="1"/>
        <rFont val="Arial"/>
        <family val="2"/>
      </rPr>
      <t>Add:</t>
    </r>
    <r>
      <rPr>
        <sz val="8"/>
        <color theme="1"/>
        <rFont val="Arial"/>
        <family val="2"/>
      </rPr>
      <t xml:space="preserve"> Any other pensionable practitioner pay not included above; </t>
    </r>
  </si>
  <si>
    <t>for example, other type 1 practitioner certificate.</t>
  </si>
  <si>
    <t>notes about retirement, 24 hour retirement, added years capped income.</t>
  </si>
  <si>
    <t>Email address</t>
  </si>
  <si>
    <t xml:space="preserve">accounts filed to Companies House, my declared NHS pensionable pay does not include non-NHS (that is, private) </t>
  </si>
  <si>
    <t>Not to be completed by a salaried GP employed by a limited company who is not a shareholder.</t>
  </si>
  <si>
    <t>Please refer to the 'Limited company guidance and completion notes' when completing this certificate.</t>
  </si>
  <si>
    <t xml:space="preserve">GP provider (or non-GP provider) shareholder of a qualifying limited company </t>
  </si>
  <si>
    <t>State the amount of income included in box 2 above relating</t>
  </si>
  <si>
    <t>Deduct the non-NHS income stated in box 3 from the income</t>
  </si>
  <si>
    <t xml:space="preserve">stated in box 2.  This is your theoretical entitlement to the </t>
  </si>
  <si>
    <r>
      <t xml:space="preserve">NHS income ratio (box 4 </t>
    </r>
    <r>
      <rPr>
        <sz val="8"/>
        <color theme="1"/>
        <rFont val="Calibri"/>
        <family val="2"/>
      </rPr>
      <t>÷</t>
    </r>
    <r>
      <rPr>
        <sz val="8"/>
        <color theme="1"/>
        <rFont val="Arial"/>
        <family val="2"/>
      </rPr>
      <t xml:space="preserve"> box 2 x 100) </t>
    </r>
  </si>
  <si>
    <t>limited company certificate.</t>
  </si>
  <si>
    <r>
      <rPr>
        <b/>
        <sz val="8"/>
        <color theme="1"/>
        <rFont val="Arial"/>
        <family val="2"/>
      </rPr>
      <t>Add:</t>
    </r>
    <r>
      <rPr>
        <sz val="8"/>
        <color theme="1"/>
        <rFont val="Arial"/>
        <family val="2"/>
      </rPr>
      <t xml:space="preserve"> Pensionable GP solo income.</t>
    </r>
  </si>
  <si>
    <r>
      <rPr>
        <b/>
        <sz val="8"/>
        <color theme="1"/>
        <rFont val="Arial"/>
        <family val="2"/>
      </rPr>
      <t>Add:</t>
    </r>
    <r>
      <rPr>
        <sz val="8"/>
        <color theme="1"/>
        <rFont val="Arial"/>
        <family val="2"/>
      </rPr>
      <t xml:space="preserve"> Pensionable practitioner income from the Type 1 practitioner </t>
    </r>
  </si>
  <si>
    <t>Certificate of pensionable profit.</t>
  </si>
  <si>
    <t>2015 Scheme pensionable profits</t>
  </si>
  <si>
    <t>Company NHS Pensions EA code</t>
  </si>
  <si>
    <t>provider's) signature</t>
  </si>
  <si>
    <t>Certificate of pensionable income for 2022/23</t>
  </si>
  <si>
    <t xml:space="preserve">The main 2022/23 Certificate and/or Type 2 certificate may also need to be completed if not all of your pensionable </t>
  </si>
  <si>
    <t>Date during 2022/23 that the pension scheme member became a shareholder</t>
  </si>
  <si>
    <t>Date during 2022/23 that the pension scheme member ceased to be a shareholder</t>
  </si>
  <si>
    <t xml:space="preserve">For each of the company year ends from which salary and dividends were paid in the tax year 2022/23, the </t>
  </si>
  <si>
    <t xml:space="preserve">Where a provisional ratio was used at box 5A of the 2021/22 certificate, please consult the guidance regarding </t>
  </si>
  <si>
    <t>Where the accounts for the year end falling after 5 April 2022 have not been either prepared or finalised, it will be necessary to use</t>
  </si>
  <si>
    <t xml:space="preserve">received in 2022/23.  The sum of boxes 7 and 7A will therefore </t>
  </si>
  <si>
    <t>reflect the entry at box 1 of the employment page of your 2022/23</t>
  </si>
  <si>
    <t>tax return (see below).</t>
  </si>
  <si>
    <t>Add box 8 and 8A.  This equals your pensionable salary for 2022/23.</t>
  </si>
  <si>
    <t>Add box 9 to box 10.  This is your total pensionable salary for 2022/23.</t>
  </si>
  <si>
    <t xml:space="preserve">dividends paid in 2022/23 relate, based upon the ratio indicated </t>
  </si>
  <si>
    <t>For the accounting year ending in 2022/23, enter the amount</t>
  </si>
  <si>
    <t>of your dividend that was paid before 6 April 2022 (this cannot</t>
  </si>
  <si>
    <t>For the accounting year ending in 2022/23, subtract box 16</t>
  </si>
  <si>
    <t>from box 15.  This is your NHS pensionable dividend for 2022/23</t>
  </si>
  <si>
    <t>for the accounting year end that falls in 2022/23 (cannot be negative)</t>
  </si>
  <si>
    <t>For the accounting year ending after 2022/23, enter the amount of dividend paid before 6 April 2023</t>
  </si>
  <si>
    <t>(cannot be more than box 14A).  This figure will carry forward to box 16 of the 2023/24</t>
  </si>
  <si>
    <t>Enter the lower of box 15A and 16A.  This is your NHS pensionable dividend for 2022/23 for the</t>
  </si>
  <si>
    <t>accounting year ending after 2022/23.</t>
  </si>
  <si>
    <t>Add boxes 17 and 17A.  This is your pensionable dividend for 2022/23.</t>
  </si>
  <si>
    <t>Enter the amount of pensionable pay for added years purposes for 2022/23, capped at</t>
  </si>
  <si>
    <t>2022/23 Tax return check boxes</t>
  </si>
  <si>
    <t>2021/22 Adjustments</t>
  </si>
  <si>
    <t xml:space="preserve">If estimated figures have been used in the 2021/22 certificate, for profits from accounts ending in the 2022/23 tax year, the correct </t>
  </si>
  <si>
    <t>Estimate from 2021/22</t>
  </si>
  <si>
    <t>from the 2021/22 certificate and box 5 from this certificate)</t>
  </si>
  <si>
    <t xml:space="preserve">In each box enter the element of salary received in 2022/23 </t>
  </si>
  <si>
    <t>(box 7A from the 2021/22 certificate)</t>
  </si>
  <si>
    <t xml:space="preserve">profits after tax, but before dividends (box 12A from 2021/22 </t>
  </si>
  <si>
    <t>before 6 April 2022.</t>
  </si>
  <si>
    <t xml:space="preserve">pensionable dividend for 2021/22 for the accounting year </t>
  </si>
  <si>
    <t>ending in 2022/23.</t>
  </si>
  <si>
    <t>2022/23</t>
  </si>
  <si>
    <r>
      <t>You must send the certificate to the PCSE/LHB as soon as possible and</t>
    </r>
    <r>
      <rPr>
        <b/>
        <sz val="9"/>
        <color theme="1"/>
        <rFont val="Arial"/>
        <family val="2"/>
      </rPr>
      <t xml:space="preserve"> no later than</t>
    </r>
    <r>
      <rPr>
        <sz val="9"/>
        <color theme="1"/>
        <rFont val="Arial"/>
        <family val="2"/>
      </rPr>
      <t xml:space="preserve"> 28 February 2024. </t>
    </r>
  </si>
  <si>
    <t>Tier rates for employee contributions - with annualisation when applicable</t>
  </si>
  <si>
    <t>As a member of the 2015 Pension Scheme at any time during the year your earnings are subject to the annualisation rules, please</t>
  </si>
  <si>
    <t>consult the guidance notes to use the annualisation calculator from our website to calculate the correct tier rate for 2015 membership.</t>
  </si>
  <si>
    <t>Tier Rate Information</t>
  </si>
  <si>
    <t>This page lists the applicable contribution tier rates for the year ending 31 March 2023 for information only.</t>
  </si>
  <si>
    <t>1 April 2022 - 30 September 2022</t>
  </si>
  <si>
    <t>1 October 2022 - 31 March 2023</t>
  </si>
  <si>
    <t>Income level</t>
  </si>
  <si>
    <t>and above</t>
  </si>
  <si>
    <t>exceed box 14 and should match box 16A of the previous cert)</t>
  </si>
  <si>
    <t>Annualised earnings</t>
  </si>
  <si>
    <t>Please refer to the annualisation calculator from the NHS Pensions website</t>
  </si>
  <si>
    <t>Tier rates applicable</t>
  </si>
  <si>
    <t>1 April 2022 - 30 September 2022 Contributions</t>
  </si>
  <si>
    <t>Contributions due less contributions paid</t>
  </si>
  <si>
    <t>1 October 2022 - 31 March 2023 Contributions</t>
  </si>
  <si>
    <t xml:space="preserve">An electronic spreadsheet version of the Certificate is only acceptable with page 8 unsigned if submitted via an nhs.net email </t>
  </si>
  <si>
    <t>71A</t>
  </si>
  <si>
    <t>72A</t>
  </si>
  <si>
    <t>73A</t>
  </si>
  <si>
    <t>79A</t>
  </si>
  <si>
    <t>To find the correct tiered contribution rate please refer to the Data tables on page 9</t>
  </si>
  <si>
    <t>38a</t>
  </si>
  <si>
    <t>38b</t>
  </si>
  <si>
    <t>38c</t>
  </si>
  <si>
    <t>55a</t>
  </si>
  <si>
    <t>55b</t>
  </si>
  <si>
    <t>55c</t>
  </si>
  <si>
    <t>Boxes 44 to 47 include the contributions already paid and recorded by the PCSE/LHB for 2022/23 in respect of company income.</t>
  </si>
  <si>
    <t>You must enter zero or the actual percentage in boxes 36, 37 and 38, and zero or the actual amount in boxes 38a, 38b and 38c.</t>
  </si>
  <si>
    <t>Boxes 61 to 64 include the contributions already paid and recorded by the PCSE/LHB for 2022/23 in respect of company income.</t>
  </si>
  <si>
    <t>You must enter zero or the actual percentage in boxes 53, 54 and 55, and zero or the actual amount in boxes 55a, 55b and 55c.</t>
  </si>
  <si>
    <t>70A</t>
  </si>
  <si>
    <t>Multiply the figure in box 71 by the figure in box 71.</t>
  </si>
  <si>
    <t>Subtract box 73 from 73A.  This is the adjustment to your pensionable salary for 2022/23.</t>
  </si>
  <si>
    <t xml:space="preserve">Multiply the figure in box 75 by the figure in box 71.  This is </t>
  </si>
  <si>
    <t xml:space="preserve">Enter the smaller of boxes 76 and 77.  This is your maximum </t>
  </si>
  <si>
    <t xml:space="preserve">Of the figure in box 77, enter the amount of dividend paid </t>
  </si>
  <si>
    <t xml:space="preserve">Enter the lower of box of 78 and 79.  This is your NHS </t>
  </si>
  <si>
    <t>Subtract box 80 from 80A. This is the adjustment to your pensionable dividend for 2022/23.</t>
  </si>
  <si>
    <t>B</t>
  </si>
  <si>
    <t>M</t>
  </si>
  <si>
    <t>N</t>
  </si>
  <si>
    <t xml:space="preserve">If annualisation is not applicable please enter the total annual earnings </t>
  </si>
  <si>
    <t>in each box</t>
  </si>
  <si>
    <t>31A</t>
  </si>
  <si>
    <t xml:space="preserve">For tiered rate change purposes split the pensionable salary at box 11 </t>
  </si>
  <si>
    <t xml:space="preserve">between the two periods using time apportionment or alternative method </t>
  </si>
  <si>
    <t>1 April to 30 September</t>
  </si>
  <si>
    <t xml:space="preserve">1 October to 31 March </t>
  </si>
  <si>
    <t>11A</t>
  </si>
  <si>
    <t>11B</t>
  </si>
  <si>
    <t xml:space="preserve">For tiered rate change purposes split the pensionable dividend at box 20 </t>
  </si>
  <si>
    <t xml:space="preserve">between the two periods using the actual date the dividend was paid </t>
  </si>
  <si>
    <t>20A</t>
  </si>
  <si>
    <t>20B</t>
  </si>
  <si>
    <t xml:space="preserve">Add the figures in boxes 11A and 20A together and enter the total in box 21A. </t>
  </si>
  <si>
    <t>Add the figures in boxes 11B and 20B together and enter the total in box 21B.</t>
  </si>
  <si>
    <t>This is your total company pensionable pay for the first period in 2022/23.</t>
  </si>
  <si>
    <t>This is your total company pensionable pay for the second period in 2022/23.</t>
  </si>
  <si>
    <t>21A</t>
  </si>
  <si>
    <t>21B</t>
  </si>
  <si>
    <t>Pensionable pay from box 21A and 21B</t>
  </si>
  <si>
    <t>23A</t>
  </si>
  <si>
    <t>24A</t>
  </si>
  <si>
    <t>25A</t>
  </si>
  <si>
    <t>26A</t>
  </si>
  <si>
    <t>27A</t>
  </si>
  <si>
    <t>28A</t>
  </si>
  <si>
    <t>29A</t>
  </si>
  <si>
    <t>30A</t>
  </si>
  <si>
    <t>31B</t>
  </si>
  <si>
    <t>23B</t>
  </si>
  <si>
    <t>24B</t>
  </si>
  <si>
    <t>25B</t>
  </si>
  <si>
    <t>26B</t>
  </si>
  <si>
    <t>27B</t>
  </si>
  <si>
    <t>28B</t>
  </si>
  <si>
    <t>29B</t>
  </si>
  <si>
    <t>30B</t>
  </si>
  <si>
    <t>32A</t>
  </si>
  <si>
    <t>32B</t>
  </si>
  <si>
    <t>Employee pension  contributions</t>
  </si>
  <si>
    <t>Boxes 40 to 43 include the amount of pensionable pay in either box 30A or 31A multiplied by the relevant % in box 36 to 39 above.</t>
  </si>
  <si>
    <t>Boxes 57 to 60 include the amount of pensionable pay in either box 30B or 31B multiplied by the relevant % in box 53 to 56 above.</t>
  </si>
  <si>
    <t xml:space="preserve">I have checked the figures shown on page 5 in boxes 36 to 69 of this certificate and I am satisfied that they appear </t>
  </si>
  <si>
    <t>Enter the adjustment to pensionable dividend for 2021/22, see box 81 on page 6</t>
  </si>
  <si>
    <t>Enter the adjustment to pensionable salary for 2021/22, from box 74 on page 6</t>
  </si>
  <si>
    <t xml:space="preserve">In boxes 24 to 29 please apportion your income between the period prior to 1 October 2022 and from 1 October 2022 onwards.  </t>
  </si>
  <si>
    <t xml:space="preserve">This is your gross practitioner pay for each period </t>
  </si>
  <si>
    <t xml:space="preserve">from Box 32A </t>
  </si>
  <si>
    <t xml:space="preserve">from Box 32B </t>
  </si>
  <si>
    <r>
      <t xml:space="preserve">In October 2022 the employee's contribution tier rates changed. To calculate the appropriate tier rates to apply, the pensionable earnings are first annualised per above as applicable, then the annualised amount is apportioned between each period. </t>
    </r>
    <r>
      <rPr>
        <i/>
        <sz val="8"/>
        <rFont val="Arial"/>
        <family val="2"/>
      </rPr>
      <t>Please consult the available guidance notes for further information on annualised earnings and the apportionment of earnings.</t>
    </r>
  </si>
  <si>
    <t xml:space="preserve">£181,800 if capped. If there is income pensioned elsewhere, the amount in box 22 may </t>
  </si>
  <si>
    <t>explain in box 87 where the balance has been allocated.</t>
  </si>
  <si>
    <t xml:space="preserve">need to be reduced.  Where this is the case, please enter the lower amount here and </t>
  </si>
  <si>
    <t>22A</t>
  </si>
  <si>
    <t>22B</t>
  </si>
  <si>
    <t>Where agent details have been included below, I hereby give my consent for PCSE to contact my agent regarding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</si>
</sst>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_-;\-* #,##0_-;_-* &quot;-&quot;??_-;_-@_-"/>
    <numFmt numFmtId="165" formatCode="0.0%"/>
    <numFmt numFmtId="166" formatCode="#,##0.00\ ;\(#,##0.00\);\-\ "/>
    <numFmt numFmtId="167" formatCode="#,##0\ ;\(#,##0\);\-\ "/>
    <numFmt numFmtId="168" formatCode="#,##0.00;#,##0.00"/>
  </numFmts>
  <fonts count="25" x14ac:knownFonts="1">
    <font>
      <sz val="10"/>
      <color theme="1"/>
      <name val="Arial"/>
      <family val="2"/>
    </font>
    <font>
      <sz val="8"/>
      <color theme="1"/>
      <name val="Arial"/>
      <family val="2"/>
    </font>
    <font>
      <sz val="10"/>
      <color theme="1"/>
      <name val="Arial"/>
      <family val="2"/>
    </font>
    <font>
      <b/>
      <sz val="8"/>
      <color theme="1"/>
      <name val="Arial"/>
      <family val="2"/>
    </font>
    <font>
      <b/>
      <sz val="12"/>
      <color theme="1"/>
      <name val="Arial"/>
      <family val="2"/>
    </font>
    <font>
      <u/>
      <sz val="8"/>
      <color theme="1"/>
      <name val="Arial"/>
      <family val="2"/>
    </font>
    <font>
      <sz val="10"/>
      <name val="Arial"/>
      <family val="2"/>
    </font>
    <font>
      <b/>
      <sz val="8"/>
      <name val="Arial"/>
      <family val="2"/>
    </font>
    <font>
      <sz val="8"/>
      <name val="Arial"/>
      <family val="2"/>
    </font>
    <font>
      <u/>
      <sz val="8"/>
      <name val="Arial"/>
      <family val="2"/>
    </font>
    <font>
      <b/>
      <u/>
      <sz val="8"/>
      <name val="Arial"/>
      <family val="2"/>
    </font>
    <font>
      <i/>
      <sz val="8"/>
      <name val="Arial"/>
      <family val="2"/>
    </font>
    <font>
      <sz val="10"/>
      <name val="Wingdings 2"/>
      <family val="1"/>
      <charset val="2"/>
    </font>
    <font>
      <sz val="8"/>
      <color theme="1"/>
      <name val="Calibri"/>
      <family val="2"/>
    </font>
    <font>
      <sz val="11.5"/>
      <name val="Times New Roman"/>
      <family val="1"/>
    </font>
    <font>
      <sz val="8"/>
      <color theme="0"/>
      <name val="Arial"/>
      <family val="2"/>
    </font>
    <font>
      <sz val="9"/>
      <color theme="1"/>
      <name val="Arial"/>
      <family val="2"/>
    </font>
    <font>
      <u/>
      <sz val="10"/>
      <color theme="10"/>
      <name val="Arial"/>
      <family val="2"/>
    </font>
    <font>
      <b/>
      <sz val="10"/>
      <name val="Arial"/>
      <family val="2"/>
    </font>
    <font>
      <b/>
      <sz val="9"/>
      <color theme="1"/>
      <name val="Arial"/>
      <family val="2"/>
    </font>
    <font>
      <sz val="8"/>
      <color theme="0"/>
      <name val="Wingdings 2"/>
      <family val="1"/>
      <charset val="2"/>
    </font>
    <font>
      <sz val="12"/>
      <color theme="1"/>
      <name val="Arial"/>
      <family val="2"/>
    </font>
    <font>
      <sz val="8"/>
      <color theme="1"/>
      <name val="Wingdings 2"/>
      <family val="1"/>
      <charset val="2"/>
    </font>
    <font>
      <sz val="7"/>
      <color theme="1"/>
      <name val="Arial"/>
      <family val="2"/>
    </font>
    <font>
      <sz val="7"/>
      <name val="Arial"/>
      <family val="2"/>
    </font>
  </fonts>
  <fills count="5">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8"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9" fontId="2"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14" fillId="0" borderId="0"/>
    <xf numFmtId="43" fontId="2" fillId="0" borderId="0" applyFont="0" applyFill="0" applyBorder="0" applyAlignment="0" applyProtection="0"/>
    <xf numFmtId="0" fontId="17" fillId="0" borderId="0" applyNumberFormat="0" applyFill="0" applyBorder="0" applyAlignment="0" applyProtection="0"/>
    <xf numFmtId="0" fontId="6" fillId="0" borderId="0"/>
  </cellStyleXfs>
  <cellXfs count="219">
    <xf numFmtId="0" fontId="0" fillId="0" borderId="0" xfId="0"/>
    <xf numFmtId="10" fontId="8" fillId="0" borderId="1" xfId="4" applyNumberFormat="1" applyFont="1" applyBorder="1" applyAlignment="1" applyProtection="1">
      <alignment horizontal="center"/>
      <protection locked="0"/>
    </xf>
    <xf numFmtId="1" fontId="8" fillId="0" borderId="1" xfId="4" applyNumberFormat="1" applyFont="1" applyBorder="1" applyAlignment="1" applyProtection="1">
      <alignment horizontal="center"/>
      <protection locked="0"/>
    </xf>
    <xf numFmtId="166" fontId="8" fillId="0" borderId="11" xfId="5" applyNumberFormat="1" applyFont="1" applyBorder="1" applyProtection="1">
      <protection locked="0"/>
    </xf>
    <xf numFmtId="166" fontId="8" fillId="0" borderId="0" xfId="5" applyNumberFormat="1" applyFont="1" applyProtection="1">
      <protection locked="0"/>
    </xf>
    <xf numFmtId="166" fontId="8" fillId="0" borderId="10" xfId="5" applyNumberFormat="1" applyFont="1" applyBorder="1" applyProtection="1">
      <protection locked="0"/>
    </xf>
    <xf numFmtId="166" fontId="8" fillId="0" borderId="5" xfId="5" applyNumberFormat="1" applyFont="1" applyBorder="1" applyProtection="1">
      <protection locked="0"/>
    </xf>
    <xf numFmtId="166" fontId="8" fillId="0" borderId="6" xfId="5" applyNumberFormat="1" applyFont="1" applyBorder="1" applyProtection="1">
      <protection locked="0"/>
    </xf>
    <xf numFmtId="166" fontId="8" fillId="0" borderId="7" xfId="5" applyNumberFormat="1" applyFont="1" applyBorder="1" applyProtection="1">
      <protection locked="0"/>
    </xf>
    <xf numFmtId="0" fontId="7" fillId="2" borderId="1" xfId="5" applyFont="1" applyFill="1" applyBorder="1" applyAlignment="1" applyProtection="1">
      <alignment horizontal="right"/>
      <protection locked="0"/>
    </xf>
    <xf numFmtId="4" fontId="3" fillId="0" borderId="1" xfId="6" applyNumberFormat="1" applyFont="1" applyFill="1" applyBorder="1" applyAlignment="1" applyProtection="1">
      <alignment horizontal="right"/>
      <protection locked="0"/>
    </xf>
    <xf numFmtId="0" fontId="0" fillId="0" borderId="0" xfId="0" applyProtection="1">
      <protection locked="0"/>
    </xf>
    <xf numFmtId="0" fontId="1" fillId="0" borderId="6" xfId="0" applyFont="1" applyBorder="1" applyProtection="1">
      <protection locked="0"/>
    </xf>
    <xf numFmtId="4" fontId="1" fillId="3" borderId="0" xfId="0" applyNumberFormat="1" applyFont="1" applyFill="1" applyProtection="1">
      <protection locked="0"/>
    </xf>
    <xf numFmtId="4" fontId="1" fillId="3" borderId="6" xfId="0" applyNumberFormat="1" applyFont="1" applyFill="1" applyBorder="1" applyProtection="1">
      <protection locked="0"/>
    </xf>
    <xf numFmtId="0" fontId="1" fillId="3" borderId="0" xfId="0" applyFont="1" applyFill="1" applyProtection="1">
      <protection locked="0"/>
    </xf>
    <xf numFmtId="4" fontId="1" fillId="3" borderId="12" xfId="0" applyNumberFormat="1" applyFont="1" applyFill="1" applyBorder="1" applyProtection="1">
      <protection locked="0"/>
    </xf>
    <xf numFmtId="0" fontId="1" fillId="0" borderId="0" xfId="0" applyFont="1"/>
    <xf numFmtId="0" fontId="3" fillId="0" borderId="0" xfId="0" applyFont="1" applyAlignment="1">
      <alignment horizontal="center"/>
    </xf>
    <xf numFmtId="0" fontId="4" fillId="0" borderId="0" xfId="0" applyFont="1"/>
    <xf numFmtId="0" fontId="5" fillId="0" borderId="0" xfId="0" applyFont="1" applyAlignment="1">
      <alignment vertical="justify"/>
    </xf>
    <xf numFmtId="0" fontId="3" fillId="0" borderId="0" xfId="0" applyFont="1" applyAlignment="1">
      <alignment horizontal="justify"/>
    </xf>
    <xf numFmtId="0" fontId="3" fillId="0" borderId="0" xfId="0" applyFont="1"/>
    <xf numFmtId="0" fontId="1" fillId="0" borderId="0" xfId="0" applyFont="1" applyAlignment="1">
      <alignment horizontal="right"/>
    </xf>
    <xf numFmtId="0" fontId="8" fillId="0" borderId="0" xfId="2" applyFont="1"/>
    <xf numFmtId="0" fontId="15" fillId="0" borderId="0" xfId="2" applyFont="1"/>
    <xf numFmtId="0" fontId="8" fillId="0" borderId="0" xfId="2" applyFont="1" applyAlignment="1">
      <alignment horizontal="center"/>
    </xf>
    <xf numFmtId="0" fontId="1" fillId="0" borderId="0" xfId="0" applyFont="1" applyAlignment="1">
      <alignment horizontal="justify"/>
    </xf>
    <xf numFmtId="14" fontId="1" fillId="0" borderId="0" xfId="0" applyNumberFormat="1" applyFont="1"/>
    <xf numFmtId="14" fontId="0" fillId="0" borderId="0" xfId="0" applyNumberFormat="1"/>
    <xf numFmtId="0" fontId="1" fillId="0" borderId="0" xfId="0" applyFont="1" applyAlignment="1">
      <alignment horizontal="left" wrapText="1"/>
    </xf>
    <xf numFmtId="0" fontId="1" fillId="0" borderId="0" xfId="0" applyFont="1" applyAlignment="1">
      <alignment horizontal="left"/>
    </xf>
    <xf numFmtId="0" fontId="1" fillId="0" borderId="0" xfId="0" applyFont="1" applyAlignment="1">
      <alignment vertical="top"/>
    </xf>
    <xf numFmtId="0" fontId="1" fillId="0" borderId="0" xfId="0" applyFont="1" applyAlignment="1">
      <alignment wrapText="1"/>
    </xf>
    <xf numFmtId="0" fontId="3" fillId="3" borderId="2" xfId="0" applyFont="1" applyFill="1" applyBorder="1"/>
    <xf numFmtId="0" fontId="1" fillId="3" borderId="3" xfId="0" applyFont="1" applyFill="1" applyBorder="1"/>
    <xf numFmtId="0" fontId="3" fillId="3" borderId="4" xfId="0" applyFont="1" applyFill="1" applyBorder="1" applyAlignment="1">
      <alignment horizontal="center"/>
    </xf>
    <xf numFmtId="0" fontId="1" fillId="3" borderId="11" xfId="0" applyFont="1" applyFill="1" applyBorder="1"/>
    <xf numFmtId="0" fontId="1" fillId="3" borderId="0" xfId="0" applyFont="1" applyFill="1"/>
    <xf numFmtId="0" fontId="3" fillId="3" borderId="10" xfId="0" applyFont="1" applyFill="1" applyBorder="1" applyAlignment="1">
      <alignment horizontal="center"/>
    </xf>
    <xf numFmtId="0" fontId="1" fillId="3" borderId="5" xfId="0" applyFont="1" applyFill="1" applyBorder="1"/>
    <xf numFmtId="0" fontId="1" fillId="3" borderId="6" xfId="0" applyFont="1" applyFill="1" applyBorder="1"/>
    <xf numFmtId="0" fontId="3" fillId="3" borderId="7" xfId="0" applyFont="1" applyFill="1" applyBorder="1" applyAlignment="1">
      <alignment horizontal="center"/>
    </xf>
    <xf numFmtId="0" fontId="18" fillId="0" borderId="0" xfId="4" applyFont="1"/>
    <xf numFmtId="0" fontId="8" fillId="0" borderId="0" xfId="4" applyFont="1"/>
    <xf numFmtId="0" fontId="8" fillId="0" borderId="0" xfId="4" applyFont="1" applyAlignment="1">
      <alignment horizontal="center"/>
    </xf>
    <xf numFmtId="0" fontId="8" fillId="0" borderId="0" xfId="4" applyFont="1" applyAlignment="1">
      <alignment wrapText="1"/>
    </xf>
    <xf numFmtId="0" fontId="7" fillId="0" borderId="0" xfId="4" applyFont="1" applyAlignment="1">
      <alignment horizontal="center"/>
    </xf>
    <xf numFmtId="0" fontId="7" fillId="0" borderId="0" xfId="4" applyFont="1"/>
    <xf numFmtId="0" fontId="10" fillId="0" borderId="0" xfId="4" applyFont="1"/>
    <xf numFmtId="0" fontId="8" fillId="0" borderId="0" xfId="4" applyFont="1" applyAlignment="1">
      <alignment horizontal="left"/>
    </xf>
    <xf numFmtId="0" fontId="8" fillId="0" borderId="0" xfId="4" applyFont="1" applyAlignment="1">
      <alignment horizontal="left" wrapText="1"/>
    </xf>
    <xf numFmtId="43" fontId="8" fillId="0" borderId="0" xfId="3" applyFont="1" applyFill="1" applyBorder="1" applyAlignment="1" applyProtection="1"/>
    <xf numFmtId="43" fontId="8" fillId="0" borderId="0" xfId="3" applyFont="1" applyFill="1" applyBorder="1" applyAlignment="1" applyProtection="1">
      <alignment horizontal="right"/>
    </xf>
    <xf numFmtId="43" fontId="8" fillId="0" borderId="0" xfId="4" applyNumberFormat="1" applyFont="1" applyAlignment="1">
      <alignment horizontal="right"/>
    </xf>
    <xf numFmtId="43" fontId="8" fillId="0" borderId="0" xfId="3" applyFont="1" applyFill="1" applyBorder="1" applyProtection="1"/>
    <xf numFmtId="43" fontId="8" fillId="0" borderId="0" xfId="4" applyNumberFormat="1" applyFont="1" applyAlignment="1">
      <alignment horizontal="center"/>
    </xf>
    <xf numFmtId="0" fontId="9" fillId="0" borderId="0" xfId="4" applyFont="1"/>
    <xf numFmtId="0" fontId="10" fillId="0" borderId="0" xfId="4" applyFont="1" applyAlignment="1">
      <alignment vertical="top"/>
    </xf>
    <xf numFmtId="0" fontId="9" fillId="0" borderId="0" xfId="4" applyFont="1" applyAlignment="1">
      <alignment vertical="top"/>
    </xf>
    <xf numFmtId="0" fontId="8" fillId="0" borderId="0" xfId="4" applyFont="1" applyAlignment="1">
      <alignment vertical="top"/>
    </xf>
    <xf numFmtId="0" fontId="8" fillId="0" borderId="0" xfId="4" applyFont="1" applyAlignment="1">
      <alignment horizontal="center" vertical="top"/>
    </xf>
    <xf numFmtId="0" fontId="3" fillId="0" borderId="0" xfId="0" applyFont="1" applyAlignment="1">
      <alignment horizontal="center" vertical="top"/>
    </xf>
    <xf numFmtId="164" fontId="7" fillId="0" borderId="0" xfId="4" applyNumberFormat="1" applyFont="1"/>
    <xf numFmtId="9" fontId="8" fillId="0" borderId="0" xfId="4" applyNumberFormat="1" applyFont="1"/>
    <xf numFmtId="164" fontId="8" fillId="0" borderId="0" xfId="4" applyNumberFormat="1" applyFont="1"/>
    <xf numFmtId="43" fontId="8" fillId="0" borderId="0" xfId="4" applyNumberFormat="1" applyFont="1"/>
    <xf numFmtId="0" fontId="11" fillId="0" borderId="0" xfId="4" applyFont="1" applyAlignment="1">
      <alignment horizontal="left" wrapText="1"/>
    </xf>
    <xf numFmtId="0" fontId="8" fillId="0" borderId="0" xfId="4" applyFont="1" applyProtection="1">
      <protection locked="0"/>
    </xf>
    <xf numFmtId="0" fontId="1" fillId="0" borderId="10" xfId="0" applyFont="1" applyBorder="1" applyAlignment="1">
      <alignment wrapText="1"/>
    </xf>
    <xf numFmtId="166" fontId="8" fillId="0" borderId="0" xfId="5" applyNumberFormat="1" applyFont="1"/>
    <xf numFmtId="166" fontId="7" fillId="0" borderId="0" xfId="5" applyNumberFormat="1" applyFont="1"/>
    <xf numFmtId="166" fontId="8" fillId="0" borderId="2" xfId="5" applyNumberFormat="1" applyFont="1" applyBorder="1"/>
    <xf numFmtId="166" fontId="8" fillId="0" borderId="3" xfId="5" applyNumberFormat="1" applyFont="1" applyBorder="1"/>
    <xf numFmtId="166" fontId="8" fillId="0" borderId="4" xfId="5" applyNumberFormat="1" applyFont="1" applyBorder="1"/>
    <xf numFmtId="167" fontId="7" fillId="0" borderId="0" xfId="5" applyNumberFormat="1" applyFont="1" applyAlignment="1">
      <alignment horizontal="center"/>
    </xf>
    <xf numFmtId="166" fontId="8" fillId="0" borderId="11" xfId="5" applyNumberFormat="1" applyFont="1" applyBorder="1"/>
    <xf numFmtId="166" fontId="8" fillId="0" borderId="10" xfId="5" applyNumberFormat="1" applyFont="1" applyBorder="1"/>
    <xf numFmtId="0" fontId="7" fillId="0" borderId="11" xfId="2" applyFont="1" applyBorder="1"/>
    <xf numFmtId="0" fontId="8" fillId="0" borderId="11" xfId="2" applyFont="1" applyBorder="1"/>
    <xf numFmtId="0" fontId="16" fillId="0" borderId="0" xfId="0" applyFont="1"/>
    <xf numFmtId="166" fontId="7" fillId="0" borderId="0" xfId="5" applyNumberFormat="1" applyFont="1" applyAlignment="1">
      <alignment wrapText="1"/>
    </xf>
    <xf numFmtId="166" fontId="8" fillId="0" borderId="0" xfId="5" applyNumberFormat="1" applyFont="1" applyAlignment="1">
      <alignment horizontal="left" wrapText="1"/>
    </xf>
    <xf numFmtId="166" fontId="8" fillId="0" borderId="0" xfId="5" applyNumberFormat="1" applyFont="1" applyAlignment="1">
      <alignment wrapText="1"/>
    </xf>
    <xf numFmtId="166" fontId="11" fillId="0" borderId="0" xfId="5" applyNumberFormat="1" applyFont="1" applyAlignment="1">
      <alignment horizontal="justify"/>
    </xf>
    <xf numFmtId="0" fontId="8" fillId="0" borderId="0" xfId="8" applyFont="1" applyAlignment="1">
      <alignment vertical="top"/>
    </xf>
    <xf numFmtId="165" fontId="1" fillId="0" borderId="0" xfId="1" applyNumberFormat="1" applyFont="1"/>
    <xf numFmtId="0" fontId="20" fillId="0" borderId="0" xfId="0" applyFont="1"/>
    <xf numFmtId="0" fontId="21" fillId="0" borderId="0" xfId="0" applyFont="1"/>
    <xf numFmtId="165" fontId="21" fillId="0" borderId="0" xfId="1" applyNumberFormat="1" applyFont="1"/>
    <xf numFmtId="0" fontId="22" fillId="0" borderId="0" xfId="0" applyFont="1"/>
    <xf numFmtId="165" fontId="3" fillId="0" borderId="0" xfId="1" applyNumberFormat="1" applyFont="1" applyAlignment="1">
      <alignment horizontal="right"/>
    </xf>
    <xf numFmtId="43" fontId="1" fillId="0" borderId="0" xfId="6" applyFont="1"/>
    <xf numFmtId="10" fontId="1" fillId="0" borderId="0" xfId="1" applyNumberFormat="1" applyFont="1"/>
    <xf numFmtId="43" fontId="7" fillId="0" borderId="0" xfId="4" applyNumberFormat="1" applyFont="1" applyAlignment="1">
      <alignment horizontal="right"/>
    </xf>
    <xf numFmtId="168" fontId="8" fillId="0" borderId="0" xfId="4" applyNumberFormat="1" applyFont="1" applyAlignment="1">
      <alignment horizontal="center"/>
    </xf>
    <xf numFmtId="4" fontId="8" fillId="0" borderId="0" xfId="4" applyNumberFormat="1" applyFont="1" applyAlignment="1">
      <alignment horizontal="right"/>
    </xf>
    <xf numFmtId="168" fontId="8" fillId="0" borderId="0" xfId="4" applyNumberFormat="1" applyFont="1" applyAlignment="1">
      <alignment horizontal="right"/>
    </xf>
    <xf numFmtId="0" fontId="7" fillId="0" borderId="0" xfId="4" applyFont="1" applyAlignment="1">
      <alignment horizontal="center" vertical="center"/>
    </xf>
    <xf numFmtId="0" fontId="8" fillId="0" borderId="0" xfId="4" applyFont="1" applyAlignment="1">
      <alignment vertical="center" wrapText="1"/>
    </xf>
    <xf numFmtId="0" fontId="1" fillId="0" borderId="0" xfId="0" applyFont="1" applyAlignment="1" applyProtection="1">
      <alignment horizontal="right"/>
      <protection locked="0"/>
    </xf>
    <xf numFmtId="0" fontId="1" fillId="0" borderId="8" xfId="0" applyFont="1" applyBorder="1" applyAlignment="1" applyProtection="1">
      <alignment horizontal="right"/>
      <protection locked="0"/>
    </xf>
    <xf numFmtId="0" fontId="1" fillId="0" borderId="9" xfId="0" applyFont="1" applyBorder="1" applyAlignment="1" applyProtection="1">
      <alignment horizontal="right"/>
      <protection locked="0"/>
    </xf>
    <xf numFmtId="0" fontId="1" fillId="0" borderId="8" xfId="0" applyFont="1" applyBorder="1"/>
    <xf numFmtId="0" fontId="1" fillId="0" borderId="9" xfId="0" applyFont="1" applyBorder="1"/>
    <xf numFmtId="4" fontId="1" fillId="0" borderId="0" xfId="0" applyNumberFormat="1" applyFont="1" applyAlignment="1" applyProtection="1">
      <alignment horizontal="right"/>
      <protection locked="0"/>
    </xf>
    <xf numFmtId="43" fontId="8" fillId="0" borderId="0" xfId="3" applyFont="1" applyFill="1" applyBorder="1" applyAlignment="1" applyProtection="1">
      <alignment horizontal="center"/>
      <protection locked="0"/>
    </xf>
    <xf numFmtId="0" fontId="1" fillId="0" borderId="3" xfId="0" applyFont="1" applyBorder="1"/>
    <xf numFmtId="0" fontId="1" fillId="0" borderId="4" xfId="0" applyFont="1" applyBorder="1"/>
    <xf numFmtId="0" fontId="1" fillId="0" borderId="10" xfId="0" applyFont="1" applyBorder="1"/>
    <xf numFmtId="0" fontId="1" fillId="0" borderId="6" xfId="0" applyFont="1" applyBorder="1"/>
    <xf numFmtId="0" fontId="1" fillId="0" borderId="7" xfId="0" applyFont="1" applyBorder="1"/>
    <xf numFmtId="0" fontId="23" fillId="0" borderId="0" xfId="0" applyFont="1"/>
    <xf numFmtId="0" fontId="23" fillId="0" borderId="2" xfId="0" applyFont="1" applyBorder="1"/>
    <xf numFmtId="0" fontId="24" fillId="0" borderId="11" xfId="4" applyFont="1" applyBorder="1"/>
    <xf numFmtId="0" fontId="24" fillId="0" borderId="5" xfId="4" applyFont="1" applyBorder="1"/>
    <xf numFmtId="14" fontId="1" fillId="0" borderId="2" xfId="0" applyNumberFormat="1" applyFont="1" applyBorder="1" applyAlignment="1" applyProtection="1">
      <alignment horizontal="right"/>
      <protection locked="0"/>
    </xf>
    <xf numFmtId="14" fontId="1" fillId="0" borderId="3" xfId="0" applyNumberFormat="1" applyFont="1" applyBorder="1" applyAlignment="1" applyProtection="1">
      <alignment horizontal="right"/>
      <protection locked="0"/>
    </xf>
    <xf numFmtId="14" fontId="1" fillId="0" borderId="4" xfId="0" applyNumberFormat="1" applyFont="1" applyBorder="1" applyAlignment="1" applyProtection="1">
      <alignment horizontal="right"/>
      <protection locked="0"/>
    </xf>
    <xf numFmtId="14" fontId="1" fillId="0" borderId="5" xfId="0" applyNumberFormat="1" applyFont="1" applyBorder="1" applyAlignment="1" applyProtection="1">
      <alignment horizontal="right"/>
      <protection locked="0"/>
    </xf>
    <xf numFmtId="14" fontId="1" fillId="0" borderId="6" xfId="0" applyNumberFormat="1" applyFont="1" applyBorder="1" applyAlignment="1" applyProtection="1">
      <alignment horizontal="right"/>
      <protection locked="0"/>
    </xf>
    <xf numFmtId="14" fontId="1" fillId="0" borderId="7" xfId="0" applyNumberFormat="1" applyFont="1" applyBorder="1" applyAlignment="1" applyProtection="1">
      <alignment horizontal="right"/>
      <protection locked="0"/>
    </xf>
    <xf numFmtId="0" fontId="12" fillId="0" borderId="8" xfId="2" applyFont="1" applyBorder="1" applyAlignment="1" applyProtection="1">
      <alignment horizontal="center" vertical="center"/>
      <protection locked="0"/>
    </xf>
    <xf numFmtId="0" fontId="12" fillId="0" borderId="9" xfId="2" applyFont="1" applyBorder="1" applyAlignment="1" applyProtection="1">
      <alignment horizontal="center" vertical="center"/>
      <protection locked="0"/>
    </xf>
    <xf numFmtId="0" fontId="1" fillId="3" borderId="2" xfId="0" applyFont="1" applyFill="1" applyBorder="1" applyAlignment="1" applyProtection="1">
      <alignment horizontal="right"/>
      <protection locked="0"/>
    </xf>
    <xf numFmtId="0" fontId="1" fillId="3" borderId="3" xfId="0" applyFont="1" applyFill="1" applyBorder="1" applyAlignment="1" applyProtection="1">
      <alignment horizontal="right"/>
      <protection locked="0"/>
    </xf>
    <xf numFmtId="0" fontId="1" fillId="3" borderId="4" xfId="0" applyFont="1" applyFill="1" applyBorder="1" applyAlignment="1" applyProtection="1">
      <alignment horizontal="right"/>
      <protection locked="0"/>
    </xf>
    <xf numFmtId="0" fontId="1" fillId="3" borderId="5" xfId="0" applyFont="1" applyFill="1" applyBorder="1" applyAlignment="1" applyProtection="1">
      <alignment horizontal="right"/>
      <protection locked="0"/>
    </xf>
    <xf numFmtId="0" fontId="1" fillId="3" borderId="6" xfId="0" applyFont="1" applyFill="1" applyBorder="1" applyAlignment="1" applyProtection="1">
      <alignment horizontal="right"/>
      <protection locked="0"/>
    </xf>
    <xf numFmtId="0" fontId="1" fillId="3" borderId="7" xfId="0" applyFont="1" applyFill="1" applyBorder="1" applyAlignment="1" applyProtection="1">
      <alignment horizontal="right"/>
      <protection locked="0"/>
    </xf>
    <xf numFmtId="14" fontId="1" fillId="3" borderId="2" xfId="0" applyNumberFormat="1" applyFont="1" applyFill="1" applyBorder="1" applyAlignment="1" applyProtection="1">
      <alignment horizontal="right"/>
      <protection locked="0"/>
    </xf>
    <xf numFmtId="14" fontId="1" fillId="3" borderId="3" xfId="0" applyNumberFormat="1" applyFont="1" applyFill="1" applyBorder="1" applyAlignment="1" applyProtection="1">
      <alignment horizontal="right"/>
      <protection locked="0"/>
    </xf>
    <xf numFmtId="14" fontId="1" fillId="3" borderId="4" xfId="0" applyNumberFormat="1" applyFont="1" applyFill="1" applyBorder="1" applyAlignment="1" applyProtection="1">
      <alignment horizontal="right"/>
      <protection locked="0"/>
    </xf>
    <xf numFmtId="14" fontId="1" fillId="3" borderId="5" xfId="0" applyNumberFormat="1" applyFont="1" applyFill="1" applyBorder="1" applyAlignment="1" applyProtection="1">
      <alignment horizontal="right"/>
      <protection locked="0"/>
    </xf>
    <xf numFmtId="14" fontId="1" fillId="3" borderId="6" xfId="0" applyNumberFormat="1" applyFont="1" applyFill="1" applyBorder="1" applyAlignment="1" applyProtection="1">
      <alignment horizontal="right"/>
      <protection locked="0"/>
    </xf>
    <xf numFmtId="14" fontId="1" fillId="3" borderId="7" xfId="0" applyNumberFormat="1" applyFont="1" applyFill="1" applyBorder="1" applyAlignment="1" applyProtection="1">
      <alignment horizontal="right"/>
      <protection locked="0"/>
    </xf>
    <xf numFmtId="14" fontId="1" fillId="2" borderId="2" xfId="0" applyNumberFormat="1" applyFont="1" applyFill="1" applyBorder="1" applyAlignment="1" applyProtection="1">
      <alignment horizontal="right"/>
      <protection locked="0"/>
    </xf>
    <xf numFmtId="0" fontId="1" fillId="2" borderId="3" xfId="0" applyFont="1" applyFill="1" applyBorder="1" applyAlignment="1" applyProtection="1">
      <alignment horizontal="right"/>
      <protection locked="0"/>
    </xf>
    <xf numFmtId="0" fontId="1" fillId="2" borderId="4" xfId="0" applyFont="1" applyFill="1" applyBorder="1" applyAlignment="1" applyProtection="1">
      <alignment horizontal="right"/>
      <protection locked="0"/>
    </xf>
    <xf numFmtId="0" fontId="1" fillId="2" borderId="5" xfId="0" applyFont="1" applyFill="1" applyBorder="1" applyAlignment="1" applyProtection="1">
      <alignment horizontal="right"/>
      <protection locked="0"/>
    </xf>
    <xf numFmtId="0" fontId="1" fillId="2" borderId="6" xfId="0" applyFont="1" applyFill="1" applyBorder="1" applyAlignment="1" applyProtection="1">
      <alignment horizontal="right"/>
      <protection locked="0"/>
    </xf>
    <xf numFmtId="0" fontId="1" fillId="2" borderId="7" xfId="0" applyFont="1" applyFill="1" applyBorder="1" applyAlignment="1" applyProtection="1">
      <alignment horizontal="right"/>
      <protection locked="0"/>
    </xf>
    <xf numFmtId="4" fontId="1" fillId="2" borderId="8" xfId="0" applyNumberFormat="1" applyFont="1" applyFill="1" applyBorder="1" applyAlignment="1" applyProtection="1">
      <alignment horizontal="right"/>
      <protection locked="0"/>
    </xf>
    <xf numFmtId="4" fontId="1" fillId="2" borderId="9" xfId="0" applyNumberFormat="1" applyFont="1" applyFill="1" applyBorder="1" applyAlignment="1" applyProtection="1">
      <alignment horizontal="right"/>
      <protection locked="0"/>
    </xf>
    <xf numFmtId="10" fontId="1" fillId="2" borderId="8" xfId="1" applyNumberFormat="1" applyFont="1" applyFill="1" applyBorder="1" applyAlignment="1" applyProtection="1">
      <alignment horizontal="right"/>
      <protection locked="0"/>
    </xf>
    <xf numFmtId="10" fontId="1" fillId="2" borderId="9" xfId="1" applyNumberFormat="1" applyFont="1" applyFill="1" applyBorder="1" applyAlignment="1" applyProtection="1">
      <alignment horizontal="right"/>
      <protection locked="0"/>
    </xf>
    <xf numFmtId="0" fontId="1" fillId="2" borderId="9" xfId="0" applyFont="1" applyFill="1" applyBorder="1" applyAlignment="1" applyProtection="1">
      <alignment horizontal="right"/>
      <protection locked="0"/>
    </xf>
    <xf numFmtId="14" fontId="1" fillId="3" borderId="8" xfId="0" applyNumberFormat="1" applyFont="1" applyFill="1" applyBorder="1" applyAlignment="1" applyProtection="1">
      <alignment horizontal="right"/>
      <protection locked="0"/>
    </xf>
    <xf numFmtId="14" fontId="1" fillId="3" borderId="9" xfId="0" applyNumberFormat="1" applyFont="1" applyFill="1" applyBorder="1" applyAlignment="1" applyProtection="1">
      <alignment horizontal="right"/>
      <protection locked="0"/>
    </xf>
    <xf numFmtId="4" fontId="1" fillId="3" borderId="8" xfId="0" applyNumberFormat="1" applyFont="1" applyFill="1" applyBorder="1" applyAlignment="1" applyProtection="1">
      <alignment horizontal="right"/>
      <protection locked="0"/>
    </xf>
    <xf numFmtId="4" fontId="1" fillId="3" borderId="9" xfId="0" applyNumberFormat="1" applyFont="1" applyFill="1" applyBorder="1" applyAlignment="1" applyProtection="1">
      <alignment horizontal="right"/>
      <protection locked="0"/>
    </xf>
    <xf numFmtId="4" fontId="1" fillId="0" borderId="8" xfId="0" applyNumberFormat="1" applyFont="1" applyBorder="1" applyAlignment="1" applyProtection="1">
      <alignment horizontal="right"/>
      <protection locked="0"/>
    </xf>
    <xf numFmtId="4" fontId="1" fillId="0" borderId="9" xfId="0" applyNumberFormat="1" applyFont="1" applyBorder="1" applyAlignment="1" applyProtection="1">
      <alignment horizontal="right"/>
      <protection locked="0"/>
    </xf>
    <xf numFmtId="0" fontId="1" fillId="0" borderId="0" xfId="0" applyFont="1" applyAlignment="1">
      <alignment horizontal="left" wrapText="1"/>
    </xf>
    <xf numFmtId="0" fontId="1" fillId="4" borderId="8" xfId="0" applyFont="1" applyFill="1" applyBorder="1" applyAlignment="1">
      <alignment horizontal="center"/>
    </xf>
    <xf numFmtId="0" fontId="1" fillId="4" borderId="9" xfId="0" applyFont="1" applyFill="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1" fillId="0" borderId="8" xfId="0" applyFont="1" applyBorder="1" applyAlignment="1" applyProtection="1">
      <alignment horizontal="center"/>
      <protection locked="0"/>
    </xf>
    <xf numFmtId="0" fontId="1" fillId="0" borderId="9" xfId="0" applyFont="1" applyBorder="1" applyAlignment="1" applyProtection="1">
      <alignment horizontal="center"/>
      <protection locked="0"/>
    </xf>
    <xf numFmtId="0" fontId="8" fillId="0" borderId="0" xfId="4" applyFont="1" applyAlignment="1">
      <alignment horizontal="justify" wrapText="1"/>
    </xf>
    <xf numFmtId="4" fontId="1" fillId="0" borderId="0" xfId="0" applyNumberFormat="1" applyFont="1" applyAlignment="1" applyProtection="1">
      <alignment horizontal="right"/>
      <protection locked="0"/>
    </xf>
    <xf numFmtId="165" fontId="6" fillId="4" borderId="8" xfId="1" applyNumberFormat="1" applyFont="1" applyFill="1" applyBorder="1" applyAlignment="1" applyProtection="1">
      <alignment horizontal="right"/>
      <protection locked="0"/>
    </xf>
    <xf numFmtId="165" fontId="6" fillId="4" borderId="9" xfId="1" applyNumberFormat="1" applyFont="1" applyFill="1" applyBorder="1" applyAlignment="1" applyProtection="1">
      <alignment horizontal="right"/>
      <protection locked="0"/>
    </xf>
    <xf numFmtId="4" fontId="1" fillId="3" borderId="7" xfId="0" applyNumberFormat="1" applyFont="1" applyFill="1" applyBorder="1" applyAlignment="1" applyProtection="1">
      <alignment horizontal="right"/>
      <protection locked="0"/>
    </xf>
    <xf numFmtId="166" fontId="8" fillId="0" borderId="0" xfId="4" applyNumberFormat="1" applyFont="1" applyAlignment="1" applyProtection="1">
      <alignment horizontal="right"/>
      <protection locked="0"/>
    </xf>
    <xf numFmtId="0" fontId="8" fillId="0" borderId="2" xfId="4" applyFont="1" applyBorder="1" applyAlignment="1">
      <alignment horizontal="left" vertical="top" wrapText="1"/>
    </xf>
    <xf numFmtId="0" fontId="8" fillId="0" borderId="3" xfId="4" applyFont="1" applyBorder="1" applyAlignment="1">
      <alignment horizontal="left" vertical="top" wrapText="1"/>
    </xf>
    <xf numFmtId="0" fontId="8" fillId="0" borderId="4" xfId="4" applyFont="1" applyBorder="1" applyAlignment="1">
      <alignment horizontal="left" vertical="top" wrapText="1"/>
    </xf>
    <xf numFmtId="0" fontId="8" fillId="0" borderId="11" xfId="4" applyFont="1" applyBorder="1" applyAlignment="1">
      <alignment horizontal="left" vertical="top" wrapText="1"/>
    </xf>
    <xf numFmtId="0" fontId="8" fillId="0" borderId="0" xfId="4" applyFont="1" applyAlignment="1">
      <alignment horizontal="left" vertical="top" wrapText="1"/>
    </xf>
    <xf numFmtId="0" fontId="8" fillId="0" borderId="10" xfId="4" applyFont="1" applyBorder="1" applyAlignment="1">
      <alignment horizontal="left" vertical="top" wrapText="1"/>
    </xf>
    <xf numFmtId="0" fontId="8" fillId="0" borderId="5" xfId="4" applyFont="1" applyBorder="1" applyAlignment="1">
      <alignment horizontal="left" vertical="top" wrapText="1"/>
    </xf>
    <xf numFmtId="0" fontId="8" fillId="0" borderId="6" xfId="4" applyFont="1" applyBorder="1" applyAlignment="1">
      <alignment horizontal="left" vertical="top" wrapText="1"/>
    </xf>
    <xf numFmtId="0" fontId="8" fillId="0" borderId="7" xfId="4" applyFont="1" applyBorder="1" applyAlignment="1">
      <alignment horizontal="left" vertical="top" wrapText="1"/>
    </xf>
    <xf numFmtId="43" fontId="8" fillId="2" borderId="8" xfId="3" applyFont="1" applyFill="1" applyBorder="1" applyAlignment="1" applyProtection="1">
      <alignment horizontal="center"/>
      <protection locked="0"/>
    </xf>
    <xf numFmtId="43" fontId="8" fillId="2" borderId="9" xfId="3" applyFont="1" applyFill="1" applyBorder="1" applyAlignment="1" applyProtection="1">
      <alignment horizontal="center"/>
      <protection locked="0"/>
    </xf>
    <xf numFmtId="43" fontId="8" fillId="4" borderId="8" xfId="3" applyFont="1" applyFill="1" applyBorder="1" applyAlignment="1" applyProtection="1">
      <alignment horizontal="center"/>
      <protection locked="0"/>
    </xf>
    <xf numFmtId="43" fontId="8" fillId="4" borderId="9" xfId="3" applyFont="1" applyFill="1" applyBorder="1" applyAlignment="1" applyProtection="1">
      <alignment horizontal="center"/>
      <protection locked="0"/>
    </xf>
    <xf numFmtId="10" fontId="8" fillId="0" borderId="8" xfId="4" applyNumberFormat="1" applyFont="1" applyBorder="1" applyAlignment="1" applyProtection="1">
      <alignment horizontal="center"/>
      <protection locked="0"/>
    </xf>
    <xf numFmtId="0" fontId="8" fillId="0" borderId="9" xfId="4" applyFont="1" applyBorder="1" applyAlignment="1" applyProtection="1">
      <alignment horizontal="center"/>
      <protection locked="0"/>
    </xf>
    <xf numFmtId="43" fontId="8" fillId="0" borderId="8" xfId="3" applyFont="1" applyFill="1" applyBorder="1" applyAlignment="1" applyProtection="1">
      <alignment horizontal="center"/>
      <protection locked="0"/>
    </xf>
    <xf numFmtId="43" fontId="8" fillId="0" borderId="9" xfId="3" applyFont="1" applyFill="1" applyBorder="1" applyAlignment="1" applyProtection="1">
      <alignment horizontal="center"/>
      <protection locked="0"/>
    </xf>
    <xf numFmtId="43" fontId="8" fillId="3" borderId="8" xfId="3" applyFont="1" applyFill="1" applyBorder="1" applyAlignment="1" applyProtection="1">
      <alignment horizontal="right"/>
      <protection locked="0"/>
    </xf>
    <xf numFmtId="43" fontId="8" fillId="3" borderId="9" xfId="3" applyFont="1" applyFill="1" applyBorder="1" applyAlignment="1" applyProtection="1">
      <alignment horizontal="right"/>
      <protection locked="0"/>
    </xf>
    <xf numFmtId="10" fontId="8" fillId="2" borderId="8" xfId="4" applyNumberFormat="1" applyFont="1" applyFill="1" applyBorder="1" applyAlignment="1" applyProtection="1">
      <alignment horizontal="center"/>
      <protection locked="0"/>
    </xf>
    <xf numFmtId="10" fontId="8" fillId="2" borderId="9" xfId="4" applyNumberFormat="1" applyFont="1" applyFill="1" applyBorder="1" applyAlignment="1" applyProtection="1">
      <alignment horizontal="center"/>
      <protection locked="0"/>
    </xf>
    <xf numFmtId="0" fontId="8" fillId="0" borderId="0" xfId="4" applyFont="1" applyAlignment="1">
      <alignment horizontal="left" wrapText="1"/>
    </xf>
    <xf numFmtId="10" fontId="8" fillId="4" borderId="8" xfId="4" quotePrefix="1" applyNumberFormat="1" applyFont="1" applyFill="1" applyBorder="1" applyAlignment="1" applyProtection="1">
      <alignment horizontal="center"/>
      <protection locked="0"/>
    </xf>
    <xf numFmtId="10" fontId="8" fillId="4" borderId="9" xfId="4" applyNumberFormat="1" applyFont="1" applyFill="1" applyBorder="1" applyAlignment="1" applyProtection="1">
      <alignment horizontal="center"/>
      <protection locked="0"/>
    </xf>
    <xf numFmtId="10" fontId="8" fillId="4" borderId="8" xfId="4" applyNumberFormat="1" applyFont="1" applyFill="1" applyBorder="1" applyAlignment="1" applyProtection="1">
      <alignment horizontal="center"/>
      <protection locked="0"/>
    </xf>
    <xf numFmtId="10" fontId="1" fillId="2" borderId="8" xfId="0" applyNumberFormat="1" applyFont="1" applyFill="1" applyBorder="1" applyAlignment="1" applyProtection="1">
      <alignment horizontal="right"/>
      <protection locked="0"/>
    </xf>
    <xf numFmtId="10" fontId="1" fillId="2" borderId="9" xfId="0" applyNumberFormat="1" applyFont="1" applyFill="1" applyBorder="1" applyAlignment="1" applyProtection="1">
      <alignment horizontal="right"/>
      <protection locked="0"/>
    </xf>
    <xf numFmtId="14" fontId="1" fillId="2" borderId="8" xfId="0" applyNumberFormat="1" applyFont="1" applyFill="1" applyBorder="1" applyAlignment="1" applyProtection="1">
      <alignment horizontal="right"/>
      <protection locked="0"/>
    </xf>
    <xf numFmtId="14" fontId="1" fillId="2" borderId="9" xfId="0" applyNumberFormat="1" applyFont="1" applyFill="1" applyBorder="1" applyAlignment="1" applyProtection="1">
      <alignment horizontal="right"/>
      <protection locked="0"/>
    </xf>
    <xf numFmtId="4" fontId="1" fillId="2" borderId="2" xfId="0" applyNumberFormat="1" applyFont="1" applyFill="1" applyBorder="1" applyAlignment="1" applyProtection="1">
      <alignment horizontal="right"/>
      <protection locked="0"/>
    </xf>
    <xf numFmtId="4" fontId="1" fillId="2" borderId="4" xfId="0" applyNumberFormat="1" applyFont="1" applyFill="1" applyBorder="1" applyAlignment="1" applyProtection="1">
      <alignment horizontal="right"/>
      <protection locked="0"/>
    </xf>
    <xf numFmtId="4" fontId="1" fillId="2" borderId="5" xfId="0" applyNumberFormat="1" applyFont="1" applyFill="1" applyBorder="1" applyAlignment="1" applyProtection="1">
      <alignment horizontal="right"/>
      <protection locked="0"/>
    </xf>
    <xf numFmtId="4" fontId="1" fillId="2" borderId="7" xfId="0" applyNumberFormat="1" applyFont="1" applyFill="1" applyBorder="1" applyAlignment="1" applyProtection="1">
      <alignment horizontal="right"/>
      <protection locked="0"/>
    </xf>
    <xf numFmtId="10" fontId="1" fillId="3" borderId="8" xfId="0" applyNumberFormat="1" applyFont="1" applyFill="1" applyBorder="1" applyAlignment="1" applyProtection="1">
      <alignment horizontal="right"/>
      <protection locked="0"/>
    </xf>
    <xf numFmtId="10" fontId="1" fillId="3" borderId="9" xfId="0" applyNumberFormat="1" applyFont="1" applyFill="1" applyBorder="1" applyAlignment="1" applyProtection="1">
      <alignment horizontal="right"/>
      <protection locked="0"/>
    </xf>
    <xf numFmtId="0" fontId="8" fillId="3" borderId="2" xfId="2" applyFont="1" applyFill="1" applyBorder="1" applyAlignment="1" applyProtection="1">
      <alignment horizontal="right"/>
      <protection locked="0"/>
    </xf>
    <xf numFmtId="0" fontId="8" fillId="3" borderId="3" xfId="2" applyFont="1" applyFill="1" applyBorder="1" applyAlignment="1" applyProtection="1">
      <alignment horizontal="right"/>
      <protection locked="0"/>
    </xf>
    <xf numFmtId="0" fontId="8" fillId="3" borderId="4" xfId="2" applyFont="1" applyFill="1" applyBorder="1" applyAlignment="1" applyProtection="1">
      <alignment horizontal="right"/>
      <protection locked="0"/>
    </xf>
    <xf numFmtId="0" fontId="8" fillId="3" borderId="11" xfId="2" applyFont="1" applyFill="1" applyBorder="1" applyAlignment="1" applyProtection="1">
      <alignment horizontal="right"/>
      <protection locked="0"/>
    </xf>
    <xf numFmtId="0" fontId="8" fillId="3" borderId="0" xfId="2" applyFont="1" applyFill="1" applyAlignment="1" applyProtection="1">
      <alignment horizontal="right"/>
      <protection locked="0"/>
    </xf>
    <xf numFmtId="0" fontId="8" fillId="3" borderId="10" xfId="2" applyFont="1" applyFill="1" applyBorder="1" applyAlignment="1" applyProtection="1">
      <alignment horizontal="right"/>
      <protection locked="0"/>
    </xf>
    <xf numFmtId="0" fontId="8" fillId="3" borderId="5" xfId="2" applyFont="1" applyFill="1" applyBorder="1" applyAlignment="1" applyProtection="1">
      <alignment horizontal="right"/>
      <protection locked="0"/>
    </xf>
    <xf numFmtId="0" fontId="8" fillId="3" borderId="6" xfId="2" applyFont="1" applyFill="1" applyBorder="1" applyAlignment="1" applyProtection="1">
      <alignment horizontal="right"/>
      <protection locked="0"/>
    </xf>
    <xf numFmtId="0" fontId="8" fillId="3" borderId="7" xfId="2" applyFont="1" applyFill="1" applyBorder="1" applyAlignment="1" applyProtection="1">
      <alignment horizontal="right"/>
      <protection locked="0"/>
    </xf>
    <xf numFmtId="0" fontId="17" fillId="3" borderId="2" xfId="7" applyFill="1" applyBorder="1" applyAlignment="1" applyProtection="1">
      <alignment horizontal="right"/>
      <protection locked="0"/>
    </xf>
    <xf numFmtId="166" fontId="7" fillId="2" borderId="13" xfId="5" applyNumberFormat="1" applyFont="1" applyFill="1" applyBorder="1" applyAlignment="1" applyProtection="1">
      <alignment horizontal="right"/>
      <protection locked="0"/>
    </xf>
    <xf numFmtId="166" fontId="7" fillId="2" borderId="14" xfId="5" applyNumberFormat="1" applyFont="1" applyFill="1" applyBorder="1" applyAlignment="1" applyProtection="1">
      <alignment horizontal="right"/>
      <protection locked="0"/>
    </xf>
    <xf numFmtId="166" fontId="7" fillId="2" borderId="15" xfId="5" applyNumberFormat="1" applyFont="1" applyFill="1" applyBorder="1" applyAlignment="1" applyProtection="1">
      <alignment horizontal="right"/>
      <protection locked="0"/>
    </xf>
    <xf numFmtId="0" fontId="7" fillId="2" borderId="13" xfId="5" applyFont="1" applyFill="1" applyBorder="1" applyAlignment="1" applyProtection="1">
      <alignment horizontal="left"/>
      <protection locked="0"/>
    </xf>
    <xf numFmtId="0" fontId="7" fillId="2" borderId="15" xfId="5" applyFont="1" applyFill="1" applyBorder="1" applyAlignment="1" applyProtection="1">
      <alignment horizontal="left"/>
      <protection locked="0"/>
    </xf>
    <xf numFmtId="166" fontId="7" fillId="2" borderId="13" xfId="5" applyNumberFormat="1" applyFont="1" applyFill="1" applyBorder="1" applyAlignment="1" applyProtection="1">
      <alignment horizontal="left"/>
      <protection locked="0"/>
    </xf>
    <xf numFmtId="166" fontId="7" fillId="2" borderId="15" xfId="5" applyNumberFormat="1" applyFont="1" applyFill="1" applyBorder="1" applyAlignment="1" applyProtection="1">
      <alignment horizontal="left"/>
      <protection locked="0"/>
    </xf>
    <xf numFmtId="0" fontId="3" fillId="0" borderId="0" xfId="0" applyFont="1" applyAlignment="1">
      <alignment horizontal="center"/>
    </xf>
  </cellXfs>
  <cellStyles count="9">
    <cellStyle name="Comma" xfId="6" builtinId="3"/>
    <cellStyle name="Comma 2" xfId="3" xr:uid="{00000000-0005-0000-0000-000001000000}"/>
    <cellStyle name="Hyperlink" xfId="7" builtinId="8"/>
    <cellStyle name="Normal" xfId="0" builtinId="0"/>
    <cellStyle name="Normal 2" xfId="2" xr:uid="{00000000-0005-0000-0000-000003000000}"/>
    <cellStyle name="Normal 3" xfId="4" xr:uid="{00000000-0005-0000-0000-000004000000}"/>
    <cellStyle name="Normal 3 2" xfId="8" xr:uid="{A8BCA721-2513-4760-AC20-905ED5172D2A}"/>
    <cellStyle name="Normal 4" xfId="5" xr:uid="{00000000-0005-0000-0000-000005000000}"/>
    <cellStyle name="Per cent" xfId="1" builtinId="5"/>
  </cellStyles>
  <dxfs count="1">
    <dxf>
      <fill>
        <patternFill>
          <bgColor rgb="FFDAEEF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xdr:rowOff>
    </xdr:from>
    <xdr:to>
      <xdr:col>11</xdr:col>
      <xdr:colOff>266700</xdr:colOff>
      <xdr:row>1</xdr:row>
      <xdr:rowOff>38100</xdr:rowOff>
    </xdr:to>
    <xdr:pic>
      <xdr:nvPicPr>
        <xdr:cNvPr id="4" name="Picture 3">
          <a:extLst>
            <a:ext uri="{FF2B5EF4-FFF2-40B4-BE49-F238E27FC236}">
              <a16:creationId xmlns:a16="http://schemas.microsoft.com/office/drawing/2014/main" id="{D0029ABE-C312-487C-9BCE-D9347391A673}"/>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
          <a:ext cx="6181725" cy="1495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7"/>
  <sheetViews>
    <sheetView tabSelected="1" view="pageLayout" zoomScaleNormal="100" workbookViewId="0">
      <selection activeCell="R48" sqref="R48"/>
    </sheetView>
  </sheetViews>
  <sheetFormatPr defaultColWidth="6.90625" defaultRowHeight="10.5" x14ac:dyDescent="0.25"/>
  <cols>
    <col min="1" max="10" width="6.90625" style="17"/>
    <col min="11" max="11" width="15" style="17" customWidth="1"/>
    <col min="12" max="12" width="5.453125" style="18" customWidth="1"/>
    <col min="13" max="16384" width="6.90625" style="17"/>
  </cols>
  <sheetData>
    <row r="1" spans="1:12" ht="114.75" customHeight="1" x14ac:dyDescent="0.25"/>
    <row r="2" spans="1:12" ht="30" customHeight="1" x14ac:dyDescent="0.35">
      <c r="A2" s="19" t="s">
        <v>144</v>
      </c>
      <c r="B2" s="19"/>
      <c r="C2" s="19"/>
      <c r="D2" s="19"/>
      <c r="E2" s="19"/>
      <c r="F2" s="19"/>
      <c r="G2" s="19"/>
      <c r="H2" s="19"/>
      <c r="I2" s="19"/>
      <c r="J2" s="19"/>
      <c r="K2" s="19"/>
      <c r="L2" s="19"/>
    </row>
    <row r="3" spans="1:12" ht="18.75" customHeight="1" x14ac:dyDescent="0.35">
      <c r="A3" s="19" t="s">
        <v>156</v>
      </c>
    </row>
    <row r="4" spans="1:12" ht="15.75" customHeight="1" x14ac:dyDescent="0.25">
      <c r="A4" t="s">
        <v>96</v>
      </c>
      <c r="B4" s="20"/>
      <c r="C4" s="20"/>
      <c r="D4" s="20"/>
      <c r="E4" s="20"/>
      <c r="F4" s="20"/>
      <c r="G4" s="20"/>
      <c r="H4" s="20"/>
      <c r="I4" s="20"/>
      <c r="J4" s="20"/>
      <c r="K4" s="20"/>
      <c r="L4" s="20"/>
    </row>
    <row r="5" spans="1:12" ht="15.75" customHeight="1" x14ac:dyDescent="0.25">
      <c r="A5" t="s">
        <v>133</v>
      </c>
    </row>
    <row r="6" spans="1:12" ht="15.75" customHeight="1" x14ac:dyDescent="0.25">
      <c r="A6" t="s">
        <v>157</v>
      </c>
      <c r="B6" s="21"/>
      <c r="C6" s="21"/>
      <c r="D6" s="21"/>
      <c r="E6" s="21"/>
      <c r="F6" s="21"/>
      <c r="G6" s="21"/>
      <c r="H6" s="21"/>
      <c r="I6" s="21"/>
      <c r="J6" s="21"/>
      <c r="K6" s="21"/>
      <c r="L6" s="21"/>
    </row>
    <row r="7" spans="1:12" ht="15.75" customHeight="1" x14ac:dyDescent="0.25">
      <c r="A7" t="s">
        <v>95</v>
      </c>
    </row>
    <row r="8" spans="1:12" ht="10.5" customHeight="1" x14ac:dyDescent="0.25">
      <c r="A8" s="22" t="s">
        <v>142</v>
      </c>
    </row>
    <row r="9" spans="1:12" ht="10.5" customHeight="1" x14ac:dyDescent="0.25"/>
    <row r="10" spans="1:12" ht="10.5" customHeight="1" x14ac:dyDescent="0.25">
      <c r="L10" s="18" t="s">
        <v>1</v>
      </c>
    </row>
    <row r="11" spans="1:12" ht="10.5" customHeight="1" x14ac:dyDescent="0.25">
      <c r="A11" s="17" t="s">
        <v>0</v>
      </c>
      <c r="F11" s="124"/>
      <c r="G11" s="125"/>
      <c r="H11" s="125"/>
      <c r="I11" s="125"/>
      <c r="J11" s="125"/>
      <c r="K11" s="126"/>
      <c r="L11" s="18" t="s">
        <v>2</v>
      </c>
    </row>
    <row r="12" spans="1:12" ht="10.5" customHeight="1" x14ac:dyDescent="0.25">
      <c r="F12" s="127"/>
      <c r="G12" s="128"/>
      <c r="H12" s="128"/>
      <c r="I12" s="128"/>
      <c r="J12" s="128"/>
      <c r="K12" s="129"/>
    </row>
    <row r="13" spans="1:12" ht="10.5" customHeight="1" x14ac:dyDescent="0.25"/>
    <row r="14" spans="1:12" ht="10.5" customHeight="1" x14ac:dyDescent="0.25">
      <c r="A14" s="17" t="s">
        <v>92</v>
      </c>
      <c r="F14" s="124"/>
      <c r="G14" s="125"/>
      <c r="H14" s="125"/>
      <c r="I14" s="125"/>
      <c r="J14" s="125"/>
      <c r="K14" s="126"/>
      <c r="L14" s="18" t="s">
        <v>233</v>
      </c>
    </row>
    <row r="15" spans="1:12" ht="10.5" customHeight="1" x14ac:dyDescent="0.25">
      <c r="F15" s="127"/>
      <c r="G15" s="128"/>
      <c r="H15" s="128"/>
      <c r="I15" s="128"/>
      <c r="J15" s="128"/>
      <c r="K15" s="129"/>
    </row>
    <row r="16" spans="1:12" ht="10.5" customHeight="1" x14ac:dyDescent="0.25">
      <c r="A16" s="17" t="s">
        <v>93</v>
      </c>
      <c r="F16" s="124"/>
      <c r="G16" s="125"/>
      <c r="H16" s="125"/>
      <c r="I16" s="125"/>
      <c r="J16" s="125"/>
      <c r="K16" s="126"/>
      <c r="L16" s="18" t="s">
        <v>6</v>
      </c>
    </row>
    <row r="17" spans="1:12" ht="10.5" customHeight="1" x14ac:dyDescent="0.25">
      <c r="F17" s="127"/>
      <c r="G17" s="128"/>
      <c r="H17" s="128"/>
      <c r="I17" s="128"/>
      <c r="J17" s="128"/>
      <c r="K17" s="129"/>
    </row>
    <row r="18" spans="1:12" ht="10.5" customHeight="1" x14ac:dyDescent="0.25">
      <c r="A18" s="17" t="s">
        <v>94</v>
      </c>
      <c r="F18" s="124"/>
      <c r="G18" s="125"/>
      <c r="H18" s="125"/>
      <c r="I18" s="125"/>
      <c r="J18" s="125"/>
      <c r="K18" s="126"/>
      <c r="L18" s="18" t="s">
        <v>7</v>
      </c>
    </row>
    <row r="19" spans="1:12" ht="10.5" customHeight="1" x14ac:dyDescent="0.25">
      <c r="F19" s="127"/>
      <c r="G19" s="128"/>
      <c r="H19" s="128"/>
      <c r="I19" s="128"/>
      <c r="J19" s="128"/>
      <c r="K19" s="129"/>
    </row>
    <row r="20" spans="1:12" ht="10.5" customHeight="1" x14ac:dyDescent="0.25"/>
    <row r="21" spans="1:12" ht="10.5" customHeight="1" x14ac:dyDescent="0.25">
      <c r="A21" s="17" t="s">
        <v>3</v>
      </c>
      <c r="F21" s="124"/>
      <c r="G21" s="125"/>
      <c r="H21" s="125"/>
      <c r="I21" s="125"/>
      <c r="J21" s="125"/>
      <c r="K21" s="126"/>
      <c r="L21" s="18" t="s">
        <v>8</v>
      </c>
    </row>
    <row r="22" spans="1:12" ht="10.5" customHeight="1" x14ac:dyDescent="0.25">
      <c r="F22" s="127"/>
      <c r="G22" s="128"/>
      <c r="H22" s="128"/>
      <c r="I22" s="128"/>
      <c r="J22" s="128"/>
      <c r="K22" s="129"/>
    </row>
    <row r="23" spans="1:12" ht="10.5" customHeight="1" x14ac:dyDescent="0.25"/>
    <row r="24" spans="1:12" ht="10.5" customHeight="1" x14ac:dyDescent="0.25">
      <c r="A24" s="17" t="s">
        <v>4</v>
      </c>
      <c r="F24" s="124"/>
      <c r="G24" s="125"/>
      <c r="H24" s="125"/>
      <c r="I24" s="125"/>
      <c r="J24" s="125"/>
      <c r="K24" s="126"/>
      <c r="L24" s="18" t="s">
        <v>9</v>
      </c>
    </row>
    <row r="25" spans="1:12" ht="10.5" customHeight="1" x14ac:dyDescent="0.25">
      <c r="F25" s="127"/>
      <c r="G25" s="128"/>
      <c r="H25" s="128"/>
      <c r="I25" s="128"/>
      <c r="J25" s="128"/>
      <c r="K25" s="129"/>
    </row>
    <row r="26" spans="1:12" ht="10.5" customHeight="1" x14ac:dyDescent="0.25">
      <c r="F26" s="23"/>
      <c r="G26" s="23"/>
      <c r="H26" s="23"/>
      <c r="I26" s="23"/>
      <c r="J26" s="23"/>
      <c r="K26" s="23"/>
    </row>
    <row r="27" spans="1:12" ht="10.5" customHeight="1" x14ac:dyDescent="0.25">
      <c r="A27" s="17" t="s">
        <v>5</v>
      </c>
      <c r="F27" s="124"/>
      <c r="G27" s="125"/>
      <c r="H27" s="125"/>
      <c r="I27" s="125"/>
      <c r="J27" s="125"/>
      <c r="K27" s="126"/>
      <c r="L27" s="18" t="s">
        <v>10</v>
      </c>
    </row>
    <row r="28" spans="1:12" ht="10.5" customHeight="1" x14ac:dyDescent="0.25">
      <c r="F28" s="127"/>
      <c r="G28" s="128"/>
      <c r="H28" s="128"/>
      <c r="I28" s="128"/>
      <c r="J28" s="128"/>
      <c r="K28" s="129"/>
    </row>
    <row r="29" spans="1:12" ht="10.5" customHeight="1" x14ac:dyDescent="0.25">
      <c r="F29" s="23"/>
      <c r="G29" s="23"/>
      <c r="H29" s="23"/>
      <c r="I29" s="23"/>
      <c r="J29" s="23"/>
      <c r="K29" s="23"/>
    </row>
    <row r="30" spans="1:12" ht="10.5" customHeight="1" x14ac:dyDescent="0.25">
      <c r="A30" s="17" t="s">
        <v>134</v>
      </c>
      <c r="F30" s="124"/>
      <c r="G30" s="125"/>
      <c r="H30" s="125"/>
      <c r="I30" s="125"/>
      <c r="J30" s="125"/>
      <c r="K30" s="126"/>
      <c r="L30" s="18" t="s">
        <v>11</v>
      </c>
    </row>
    <row r="31" spans="1:12" ht="10.5" customHeight="1" x14ac:dyDescent="0.25">
      <c r="F31" s="127"/>
      <c r="G31" s="128"/>
      <c r="H31" s="128"/>
      <c r="I31" s="128"/>
      <c r="J31" s="128"/>
      <c r="K31" s="129"/>
    </row>
    <row r="32" spans="1:12" ht="10.5" customHeight="1" x14ac:dyDescent="0.25">
      <c r="F32" s="23"/>
      <c r="G32" s="23"/>
      <c r="H32" s="23"/>
      <c r="I32" s="23"/>
      <c r="J32" s="23"/>
      <c r="K32" s="23"/>
    </row>
    <row r="33" spans="1:12" ht="10.5" customHeight="1" x14ac:dyDescent="0.25">
      <c r="A33" s="24" t="s">
        <v>135</v>
      </c>
      <c r="F33" s="124"/>
      <c r="G33" s="125"/>
      <c r="H33" s="125"/>
      <c r="I33" s="125"/>
      <c r="J33" s="125"/>
      <c r="K33" s="126"/>
      <c r="L33" s="18" t="s">
        <v>12</v>
      </c>
    </row>
    <row r="34" spans="1:12" ht="10.5" customHeight="1" x14ac:dyDescent="0.25">
      <c r="F34" s="127"/>
      <c r="G34" s="128"/>
      <c r="H34" s="128"/>
      <c r="I34" s="128"/>
      <c r="J34" s="128"/>
      <c r="K34" s="129"/>
    </row>
    <row r="35" spans="1:12" ht="10.5" customHeight="1" x14ac:dyDescent="0.25"/>
    <row r="36" spans="1:12" ht="10.5" customHeight="1" x14ac:dyDescent="0.25">
      <c r="A36" s="17" t="s">
        <v>73</v>
      </c>
      <c r="I36" s="136">
        <v>45016</v>
      </c>
      <c r="J36" s="137"/>
      <c r="K36" s="138"/>
      <c r="L36" s="18" t="s">
        <v>13</v>
      </c>
    </row>
    <row r="37" spans="1:12" ht="10.5" customHeight="1" x14ac:dyDescent="0.25">
      <c r="A37" s="17" t="s">
        <v>72</v>
      </c>
      <c r="I37" s="139"/>
      <c r="J37" s="140"/>
      <c r="K37" s="141"/>
    </row>
    <row r="38" spans="1:12" ht="10.5" customHeight="1" x14ac:dyDescent="0.25"/>
    <row r="39" spans="1:12" ht="10.5" customHeight="1" x14ac:dyDescent="0.25">
      <c r="A39" s="17" t="s">
        <v>158</v>
      </c>
      <c r="I39" s="116"/>
      <c r="J39" s="117"/>
      <c r="K39" s="118"/>
      <c r="L39" s="18" t="s">
        <v>16</v>
      </c>
    </row>
    <row r="40" spans="1:12" ht="10.5" customHeight="1" x14ac:dyDescent="0.25">
      <c r="I40" s="119"/>
      <c r="J40" s="120"/>
      <c r="K40" s="121"/>
    </row>
    <row r="41" spans="1:12" ht="10.5" customHeight="1" x14ac:dyDescent="0.25"/>
    <row r="42" spans="1:12" ht="10.5" customHeight="1" x14ac:dyDescent="0.25">
      <c r="A42" s="17" t="s">
        <v>159</v>
      </c>
      <c r="I42" s="130"/>
      <c r="J42" s="131"/>
      <c r="K42" s="132"/>
      <c r="L42" s="18" t="s">
        <v>17</v>
      </c>
    </row>
    <row r="43" spans="1:12" ht="10.5" customHeight="1" x14ac:dyDescent="0.25">
      <c r="A43" s="17" t="s">
        <v>86</v>
      </c>
      <c r="I43" s="133"/>
      <c r="J43" s="134"/>
      <c r="K43" s="135"/>
    </row>
    <row r="44" spans="1:12" ht="10.5" customHeight="1" x14ac:dyDescent="0.25"/>
    <row r="45" spans="1:12" ht="10.5" customHeight="1" x14ac:dyDescent="0.25">
      <c r="A45" s="24" t="s">
        <v>14</v>
      </c>
      <c r="B45" s="24"/>
      <c r="C45" s="24"/>
      <c r="D45" s="24"/>
      <c r="E45" s="24"/>
      <c r="F45" s="24"/>
      <c r="G45" s="24"/>
      <c r="H45" s="24"/>
      <c r="I45" s="122"/>
      <c r="L45" s="18" t="s">
        <v>234</v>
      </c>
    </row>
    <row r="46" spans="1:12" ht="10.5" customHeight="1" x14ac:dyDescent="0.25">
      <c r="A46" s="24"/>
      <c r="B46" s="24"/>
      <c r="C46" s="24"/>
      <c r="D46" s="24"/>
      <c r="E46" s="24"/>
      <c r="F46" s="24"/>
      <c r="G46" s="24"/>
      <c r="H46" s="25" t="s">
        <v>70</v>
      </c>
      <c r="I46" s="123"/>
    </row>
    <row r="47" spans="1:12" ht="10.5" customHeight="1" x14ac:dyDescent="0.25">
      <c r="A47" s="24"/>
      <c r="B47" s="24"/>
      <c r="C47" s="24"/>
      <c r="D47" s="24"/>
      <c r="E47" s="24"/>
      <c r="F47" s="24"/>
      <c r="G47" s="24"/>
      <c r="H47" s="24"/>
      <c r="I47" s="24"/>
    </row>
    <row r="48" spans="1:12" ht="10.5" customHeight="1" x14ac:dyDescent="0.25">
      <c r="A48" s="24" t="s">
        <v>15</v>
      </c>
      <c r="B48" s="24"/>
      <c r="C48" s="24"/>
      <c r="D48" s="24"/>
      <c r="E48" s="24"/>
      <c r="F48" s="24"/>
      <c r="G48" s="26"/>
      <c r="H48" s="24"/>
      <c r="I48" s="122"/>
      <c r="L48" s="18" t="s">
        <v>235</v>
      </c>
    </row>
    <row r="49" spans="1:9" ht="10.5" customHeight="1" x14ac:dyDescent="0.25">
      <c r="A49" s="24"/>
      <c r="B49" s="24"/>
      <c r="C49" s="24"/>
      <c r="D49" s="24"/>
      <c r="E49" s="24"/>
      <c r="F49" s="24"/>
      <c r="G49" s="24"/>
      <c r="H49" s="24"/>
      <c r="I49" s="123"/>
    </row>
    <row r="50" spans="1:9" ht="10.5" customHeight="1" x14ac:dyDescent="0.25"/>
    <row r="51" spans="1:9" ht="10.5" customHeight="1" x14ac:dyDescent="0.25"/>
    <row r="52" spans="1:9" ht="10.5" customHeight="1" x14ac:dyDescent="0.25">
      <c r="A52" s="17" t="s">
        <v>143</v>
      </c>
    </row>
    <row r="53" spans="1:9" ht="10.5" customHeight="1" x14ac:dyDescent="0.25"/>
    <row r="54" spans="1:9" ht="10.5" customHeight="1" x14ac:dyDescent="0.25"/>
    <row r="55" spans="1:9" ht="10.5" customHeight="1" x14ac:dyDescent="0.25"/>
    <row r="56" spans="1:9" ht="10.5" customHeight="1" x14ac:dyDescent="0.25"/>
    <row r="57" spans="1:9" ht="10.5" customHeight="1" x14ac:dyDescent="0.25"/>
  </sheetData>
  <sheetProtection formatCells="0"/>
  <mergeCells count="14">
    <mergeCell ref="I39:K40"/>
    <mergeCell ref="I45:I46"/>
    <mergeCell ref="I48:I49"/>
    <mergeCell ref="F11:K12"/>
    <mergeCell ref="F14:K15"/>
    <mergeCell ref="F16:K17"/>
    <mergeCell ref="F18:K19"/>
    <mergeCell ref="F21:K22"/>
    <mergeCell ref="F24:K25"/>
    <mergeCell ref="F27:K28"/>
    <mergeCell ref="F30:K31"/>
    <mergeCell ref="F33:K34"/>
    <mergeCell ref="I42:K43"/>
    <mergeCell ref="I36:K37"/>
  </mergeCells>
  <dataValidations disablePrompts="1" count="1">
    <dataValidation type="list" allowBlank="1" showInputMessage="1" showErrorMessage="1" sqref="I48:I49 I45:I46" xr:uid="{00000000-0002-0000-0000-000000000000}">
      <formula1>$H$46:$H$47</formula1>
    </dataValidation>
  </dataValidations>
  <pageMargins left="0.70866141732283472" right="0.70866141732283472" top="0.74803149606299213" bottom="0.74803149606299213" header="0.31496062992125984" footer="0.31496062992125984"/>
  <pageSetup paperSize="9" scale="91" orientation="portrait" r:id="rId1"/>
  <headerFooter>
    <oddFooter xml:space="preserve">&amp;C&amp;A&amp;R2022/23 Limited company annual certificate--(V1)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65"/>
  <sheetViews>
    <sheetView view="pageLayout" topLeftCell="A41" zoomScaleNormal="100" workbookViewId="0">
      <selection activeCell="A53" sqref="A53"/>
    </sheetView>
  </sheetViews>
  <sheetFormatPr defaultColWidth="6.90625" defaultRowHeight="10.5" x14ac:dyDescent="0.25"/>
  <cols>
    <col min="1" max="6" width="6.90625" style="17"/>
    <col min="7" max="7" width="5.90625" style="17" customWidth="1"/>
    <col min="8" max="8" width="15" style="17" customWidth="1"/>
    <col min="9" max="9" width="5.453125" style="17" customWidth="1"/>
    <col min="10" max="10" width="15" style="17" customWidth="1"/>
    <col min="11" max="11" width="5.453125" style="18" customWidth="1"/>
    <col min="12" max="16384" width="6.90625" style="17"/>
  </cols>
  <sheetData>
    <row r="2" spans="1:11" x14ac:dyDescent="0.25">
      <c r="A2" s="22" t="s">
        <v>18</v>
      </c>
    </row>
    <row r="3" spans="1:11" ht="22.5" customHeight="1" x14ac:dyDescent="0.2">
      <c r="A3" s="17" t="s">
        <v>160</v>
      </c>
      <c r="B3" s="27"/>
      <c r="C3" s="27"/>
      <c r="D3" s="27"/>
      <c r="E3" s="27"/>
      <c r="F3" s="27"/>
      <c r="G3" s="27"/>
      <c r="H3" s="27"/>
      <c r="I3" s="27"/>
      <c r="J3" s="27"/>
      <c r="K3" s="27"/>
    </row>
    <row r="4" spans="1:11" x14ac:dyDescent="0.25">
      <c r="A4" s="17" t="s">
        <v>98</v>
      </c>
    </row>
    <row r="5" spans="1:11" ht="11.25" customHeight="1" x14ac:dyDescent="0.25">
      <c r="A5" s="17" t="s">
        <v>19</v>
      </c>
      <c r="F5" s="28"/>
      <c r="G5" s="29"/>
      <c r="H5" s="147"/>
      <c r="I5" s="18">
        <v>1</v>
      </c>
      <c r="J5" s="147"/>
      <c r="K5" s="18" t="s">
        <v>20</v>
      </c>
    </row>
    <row r="6" spans="1:11" ht="11.25" customHeight="1" x14ac:dyDescent="0.25">
      <c r="F6" s="28"/>
      <c r="G6" s="29"/>
      <c r="H6" s="148"/>
      <c r="I6" s="18"/>
      <c r="J6" s="148"/>
    </row>
    <row r="7" spans="1:11" x14ac:dyDescent="0.25">
      <c r="H7" s="23"/>
      <c r="I7" s="18"/>
      <c r="J7" s="23"/>
    </row>
    <row r="8" spans="1:11" ht="11.25" customHeight="1" x14ac:dyDescent="0.25">
      <c r="A8" s="17" t="s">
        <v>117</v>
      </c>
      <c r="B8" s="30"/>
      <c r="C8" s="30"/>
      <c r="D8" s="30"/>
      <c r="E8" s="30"/>
      <c r="F8" s="30"/>
      <c r="H8" s="149"/>
      <c r="I8" s="18">
        <v>2</v>
      </c>
      <c r="J8" s="149"/>
      <c r="K8" s="18" t="s">
        <v>21</v>
      </c>
    </row>
    <row r="9" spans="1:11" x14ac:dyDescent="0.25">
      <c r="A9" s="31" t="s">
        <v>119</v>
      </c>
      <c r="B9" s="30"/>
      <c r="C9" s="30"/>
      <c r="D9" s="30"/>
      <c r="E9" s="30"/>
      <c r="F9" s="30"/>
      <c r="H9" s="150"/>
      <c r="I9" s="18"/>
      <c r="J9" s="150"/>
    </row>
    <row r="10" spans="1:11" x14ac:dyDescent="0.25">
      <c r="A10" s="31" t="s">
        <v>118</v>
      </c>
      <c r="B10" s="30"/>
      <c r="C10" s="30"/>
      <c r="D10" s="30"/>
      <c r="E10" s="30"/>
      <c r="F10" s="30"/>
      <c r="H10" s="23"/>
      <c r="I10" s="18"/>
      <c r="J10" s="23"/>
    </row>
    <row r="11" spans="1:11" x14ac:dyDescent="0.25">
      <c r="H11" s="23"/>
      <c r="I11" s="18"/>
      <c r="J11" s="23"/>
    </row>
    <row r="12" spans="1:11" ht="11.25" customHeight="1" x14ac:dyDescent="0.25">
      <c r="A12" s="17" t="s">
        <v>145</v>
      </c>
      <c r="H12" s="149"/>
      <c r="I12" s="18">
        <v>3</v>
      </c>
      <c r="J12" s="149"/>
      <c r="K12" s="18" t="s">
        <v>22</v>
      </c>
    </row>
    <row r="13" spans="1:11" x14ac:dyDescent="0.25">
      <c r="A13" s="17" t="s">
        <v>120</v>
      </c>
      <c r="H13" s="150"/>
      <c r="I13" s="18"/>
      <c r="J13" s="150"/>
    </row>
    <row r="14" spans="1:11" x14ac:dyDescent="0.25">
      <c r="I14" s="18"/>
    </row>
    <row r="15" spans="1:11" ht="11.25" customHeight="1" x14ac:dyDescent="0.25">
      <c r="A15" s="17" t="s">
        <v>146</v>
      </c>
      <c r="H15" s="142">
        <f>H8-H12</f>
        <v>0</v>
      </c>
      <c r="I15" s="18">
        <v>4</v>
      </c>
      <c r="J15" s="142">
        <f>J8-J12</f>
        <v>0</v>
      </c>
      <c r="K15" s="18" t="s">
        <v>23</v>
      </c>
    </row>
    <row r="16" spans="1:11" x14ac:dyDescent="0.25">
      <c r="A16" s="17" t="s">
        <v>147</v>
      </c>
      <c r="H16" s="143"/>
      <c r="I16" s="18"/>
      <c r="J16" s="143"/>
    </row>
    <row r="17" spans="1:11" x14ac:dyDescent="0.25">
      <c r="A17" s="17" t="s">
        <v>121</v>
      </c>
      <c r="I17" s="18"/>
    </row>
    <row r="18" spans="1:11" x14ac:dyDescent="0.25">
      <c r="I18" s="18"/>
    </row>
    <row r="19" spans="1:11" x14ac:dyDescent="0.25">
      <c r="A19" s="17" t="s">
        <v>148</v>
      </c>
      <c r="H19" s="144" t="e">
        <f>H15/H8</f>
        <v>#DIV/0!</v>
      </c>
      <c r="I19" s="18">
        <v>5</v>
      </c>
      <c r="J19" s="144" t="e">
        <f>J15/J8</f>
        <v>#DIV/0!</v>
      </c>
      <c r="K19" s="18" t="s">
        <v>24</v>
      </c>
    </row>
    <row r="20" spans="1:11" x14ac:dyDescent="0.25">
      <c r="H20" s="145"/>
      <c r="I20" s="18"/>
      <c r="J20" s="145"/>
    </row>
    <row r="22" spans="1:11" x14ac:dyDescent="0.25">
      <c r="A22" s="22" t="s">
        <v>25</v>
      </c>
    </row>
    <row r="23" spans="1:11" ht="15.75" customHeight="1" x14ac:dyDescent="0.2">
      <c r="A23" s="17" t="s">
        <v>161</v>
      </c>
      <c r="B23" s="27"/>
      <c r="C23" s="27"/>
      <c r="D23" s="27"/>
      <c r="E23" s="27"/>
      <c r="F23" s="27"/>
      <c r="G23" s="27"/>
      <c r="H23" s="27"/>
      <c r="I23" s="27"/>
      <c r="J23" s="27"/>
      <c r="K23" s="27"/>
    </row>
    <row r="24" spans="1:11" x14ac:dyDescent="0.25">
      <c r="A24" s="17" t="s">
        <v>97</v>
      </c>
    </row>
    <row r="25" spans="1:11" ht="16.5" customHeight="1" x14ac:dyDescent="0.2">
      <c r="A25" s="17" t="s">
        <v>162</v>
      </c>
      <c r="K25" s="17"/>
    </row>
    <row r="26" spans="1:11" ht="11.25" customHeight="1" x14ac:dyDescent="0.2">
      <c r="A26" s="17" t="s">
        <v>122</v>
      </c>
      <c r="K26" s="17"/>
    </row>
    <row r="27" spans="1:11" ht="11.25" customHeight="1" x14ac:dyDescent="0.2">
      <c r="A27" s="17" t="s">
        <v>123</v>
      </c>
      <c r="K27" s="17"/>
    </row>
    <row r="28" spans="1:11" ht="11.25" customHeight="1" x14ac:dyDescent="0.2">
      <c r="A28" s="17" t="s">
        <v>124</v>
      </c>
      <c r="K28" s="17"/>
    </row>
    <row r="30" spans="1:11" x14ac:dyDescent="0.25">
      <c r="A30" s="22" t="s">
        <v>26</v>
      </c>
    </row>
    <row r="32" spans="1:11" ht="11.25" customHeight="1" x14ac:dyDescent="0.25">
      <c r="A32" s="17" t="s">
        <v>19</v>
      </c>
      <c r="F32" s="28"/>
      <c r="G32" s="29"/>
      <c r="H32" s="147"/>
      <c r="I32" s="18">
        <v>6</v>
      </c>
      <c r="J32" s="147"/>
      <c r="K32" s="18" t="s">
        <v>27</v>
      </c>
    </row>
    <row r="33" spans="1:11" ht="11.25" customHeight="1" x14ac:dyDescent="0.25">
      <c r="F33" s="28"/>
      <c r="G33" s="29"/>
      <c r="H33" s="148"/>
      <c r="I33" s="18"/>
      <c r="J33" s="148"/>
    </row>
    <row r="34" spans="1:11" x14ac:dyDescent="0.25">
      <c r="H34" s="23"/>
      <c r="J34" s="23"/>
    </row>
    <row r="35" spans="1:11" ht="11.25" customHeight="1" x14ac:dyDescent="0.25">
      <c r="A35" s="17" t="s">
        <v>125</v>
      </c>
      <c r="H35" s="149"/>
      <c r="I35" s="18">
        <v>7</v>
      </c>
      <c r="J35" s="149"/>
      <c r="K35" s="18" t="s">
        <v>28</v>
      </c>
    </row>
    <row r="36" spans="1:11" x14ac:dyDescent="0.25">
      <c r="A36" s="17" t="s">
        <v>163</v>
      </c>
      <c r="H36" s="150"/>
      <c r="I36" s="18"/>
      <c r="J36" s="150"/>
    </row>
    <row r="37" spans="1:11" x14ac:dyDescent="0.25">
      <c r="A37" s="17" t="s">
        <v>164</v>
      </c>
    </row>
    <row r="38" spans="1:11" x14ac:dyDescent="0.25">
      <c r="A38" s="17" t="s">
        <v>165</v>
      </c>
    </row>
    <row r="40" spans="1:11" x14ac:dyDescent="0.25">
      <c r="A40" s="17" t="s">
        <v>30</v>
      </c>
      <c r="H40" s="142" t="e">
        <f>H35*H19</f>
        <v>#DIV/0!</v>
      </c>
      <c r="I40" s="18">
        <v>8</v>
      </c>
      <c r="J40" s="142" t="e">
        <f>J35*J19</f>
        <v>#DIV/0!</v>
      </c>
      <c r="K40" s="18" t="s">
        <v>29</v>
      </c>
    </row>
    <row r="41" spans="1:11" x14ac:dyDescent="0.25">
      <c r="H41" s="143"/>
      <c r="I41" s="18"/>
      <c r="J41" s="143"/>
    </row>
    <row r="43" spans="1:11" x14ac:dyDescent="0.25">
      <c r="A43" s="17" t="s">
        <v>166</v>
      </c>
      <c r="J43" s="142" t="e">
        <f>H40+J40</f>
        <v>#DIV/0!</v>
      </c>
      <c r="K43" s="18">
        <v>9</v>
      </c>
    </row>
    <row r="44" spans="1:11" x14ac:dyDescent="0.25">
      <c r="J44" s="146"/>
    </row>
    <row r="46" spans="1:11" x14ac:dyDescent="0.25">
      <c r="A46" s="17" t="s">
        <v>280</v>
      </c>
      <c r="J46" s="142" t="e">
        <f>'Page 6'!J25</f>
        <v>#DIV/0!</v>
      </c>
      <c r="K46" s="18">
        <v>10</v>
      </c>
    </row>
    <row r="47" spans="1:11" x14ac:dyDescent="0.25">
      <c r="J47" s="146"/>
    </row>
    <row r="49" spans="1:11" x14ac:dyDescent="0.25">
      <c r="A49" s="17" t="s">
        <v>167</v>
      </c>
      <c r="J49" s="142" t="e">
        <f>J43+J46</f>
        <v>#DIV/0!</v>
      </c>
      <c r="K49" s="18">
        <v>11</v>
      </c>
    </row>
    <row r="50" spans="1:11" x14ac:dyDescent="0.25">
      <c r="J50" s="146"/>
    </row>
    <row r="51" spans="1:11" x14ac:dyDescent="0.25">
      <c r="J51" s="100"/>
    </row>
    <row r="52" spans="1:11" x14ac:dyDescent="0.25">
      <c r="H52" s="17" t="s">
        <v>241</v>
      </c>
      <c r="J52" s="17" t="s">
        <v>242</v>
      </c>
    </row>
    <row r="53" spans="1:11" x14ac:dyDescent="0.25">
      <c r="A53" s="112" t="s">
        <v>239</v>
      </c>
      <c r="H53" s="103"/>
      <c r="I53" s="18" t="s">
        <v>243</v>
      </c>
      <c r="J53" s="101"/>
      <c r="K53" s="18" t="s">
        <v>244</v>
      </c>
    </row>
    <row r="54" spans="1:11" x14ac:dyDescent="0.25">
      <c r="A54" s="112" t="s">
        <v>240</v>
      </c>
      <c r="H54" s="104"/>
      <c r="J54" s="102"/>
    </row>
    <row r="56" spans="1:11" x14ac:dyDescent="0.25">
      <c r="A56" s="22" t="s">
        <v>71</v>
      </c>
    </row>
    <row r="58" spans="1:11" ht="11.25" customHeight="1" x14ac:dyDescent="0.25">
      <c r="A58" s="17" t="s">
        <v>126</v>
      </c>
      <c r="H58" s="149"/>
      <c r="I58" s="18">
        <v>12</v>
      </c>
      <c r="J58" s="149"/>
      <c r="K58" s="18" t="s">
        <v>31</v>
      </c>
    </row>
    <row r="59" spans="1:11" x14ac:dyDescent="0.25">
      <c r="A59" s="17" t="s">
        <v>127</v>
      </c>
      <c r="H59" s="150"/>
      <c r="J59" s="150"/>
    </row>
    <row r="60" spans="1:11" x14ac:dyDescent="0.25">
      <c r="A60" s="17" t="s">
        <v>168</v>
      </c>
    </row>
    <row r="61" spans="1:11" x14ac:dyDescent="0.25">
      <c r="A61" s="17" t="s">
        <v>128</v>
      </c>
    </row>
    <row r="63" spans="1:11" ht="11.25" customHeight="1" x14ac:dyDescent="0.25">
      <c r="A63" s="17" t="s">
        <v>129</v>
      </c>
      <c r="H63" s="142" t="e">
        <f>H58*' Page 2'!H19</f>
        <v>#DIV/0!</v>
      </c>
      <c r="I63" s="18">
        <v>13</v>
      </c>
      <c r="J63" s="142" t="e">
        <f>J58*' Page 2'!J19</f>
        <v>#DIV/0!</v>
      </c>
      <c r="K63" s="18" t="s">
        <v>32</v>
      </c>
    </row>
    <row r="64" spans="1:11" x14ac:dyDescent="0.25">
      <c r="A64" s="17" t="s">
        <v>131</v>
      </c>
      <c r="H64" s="143"/>
      <c r="J64" s="143"/>
    </row>
    <row r="65" spans="1:1" x14ac:dyDescent="0.25">
      <c r="A65" s="17" t="s">
        <v>130</v>
      </c>
    </row>
  </sheetData>
  <sheetProtection formatCells="0"/>
  <mergeCells count="23">
    <mergeCell ref="H5:H6"/>
    <mergeCell ref="H8:H9"/>
    <mergeCell ref="H12:H13"/>
    <mergeCell ref="J5:J6"/>
    <mergeCell ref="J8:J9"/>
    <mergeCell ref="J12:J13"/>
    <mergeCell ref="J46:J47"/>
    <mergeCell ref="J49:J50"/>
    <mergeCell ref="J63:J64"/>
    <mergeCell ref="H63:H64"/>
    <mergeCell ref="J19:J20"/>
    <mergeCell ref="J43:J44"/>
    <mergeCell ref="H32:H33"/>
    <mergeCell ref="J32:J33"/>
    <mergeCell ref="H35:H36"/>
    <mergeCell ref="J35:J36"/>
    <mergeCell ref="H58:H59"/>
    <mergeCell ref="J58:J59"/>
    <mergeCell ref="J15:J16"/>
    <mergeCell ref="H15:H16"/>
    <mergeCell ref="H19:H20"/>
    <mergeCell ref="H40:H41"/>
    <mergeCell ref="J40:J41"/>
  </mergeCells>
  <pageMargins left="0.70866141732283472" right="0.70866141732283472" top="0.74803149606299213" bottom="0.74803149606299213" header="0.31496062992125984" footer="0.31496062992125984"/>
  <pageSetup paperSize="9" orientation="portrait"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K64"/>
  <sheetViews>
    <sheetView view="pageLayout" zoomScaleNormal="100" workbookViewId="0">
      <selection activeCell="I43" sqref="I43"/>
    </sheetView>
  </sheetViews>
  <sheetFormatPr defaultColWidth="6.90625" defaultRowHeight="10.5" x14ac:dyDescent="0.25"/>
  <cols>
    <col min="1" max="6" width="6.90625" style="17"/>
    <col min="7" max="7" width="7.54296875" style="17" customWidth="1"/>
    <col min="8" max="8" width="13" style="17" customWidth="1"/>
    <col min="9" max="9" width="5.453125" style="17" customWidth="1"/>
    <col min="10" max="10" width="15" style="17" customWidth="1"/>
    <col min="11" max="11" width="5.453125" style="18" customWidth="1"/>
    <col min="12" max="16384" width="6.90625" style="17"/>
  </cols>
  <sheetData>
    <row r="2" spans="1:11" x14ac:dyDescent="0.25">
      <c r="A2" s="153" t="s">
        <v>33</v>
      </c>
      <c r="B2" s="153"/>
      <c r="C2" s="153"/>
      <c r="D2" s="153"/>
      <c r="E2" s="153"/>
      <c r="F2" s="153"/>
      <c r="H2" s="151"/>
      <c r="I2" s="18">
        <v>14</v>
      </c>
      <c r="J2" s="151"/>
      <c r="K2" s="18" t="s">
        <v>34</v>
      </c>
    </row>
    <row r="3" spans="1:11" x14ac:dyDescent="0.25">
      <c r="A3" s="153"/>
      <c r="B3" s="153"/>
      <c r="C3" s="153"/>
      <c r="D3" s="153"/>
      <c r="E3" s="153"/>
      <c r="F3" s="153"/>
      <c r="H3" s="152"/>
      <c r="J3" s="152"/>
    </row>
    <row r="5" spans="1:11" x14ac:dyDescent="0.25">
      <c r="A5" s="153" t="s">
        <v>35</v>
      </c>
      <c r="B5" s="153"/>
      <c r="C5" s="153"/>
      <c r="D5" s="153"/>
      <c r="E5" s="153"/>
      <c r="F5" s="153"/>
      <c r="H5" s="142" t="e">
        <f>MIN(' Page 2'!H63,H2)</f>
        <v>#DIV/0!</v>
      </c>
      <c r="I5" s="18">
        <v>15</v>
      </c>
      <c r="J5" s="142" t="e">
        <f>MIN(' Page 2'!J63,J2)</f>
        <v>#DIV/0!</v>
      </c>
      <c r="K5" s="18" t="s">
        <v>36</v>
      </c>
    </row>
    <row r="6" spans="1:11" x14ac:dyDescent="0.25">
      <c r="A6" s="153"/>
      <c r="B6" s="153"/>
      <c r="C6" s="153"/>
      <c r="D6" s="153"/>
      <c r="E6" s="153"/>
      <c r="F6" s="153"/>
      <c r="H6" s="143"/>
      <c r="J6" s="143"/>
    </row>
    <row r="8" spans="1:11" ht="11.25" customHeight="1" x14ac:dyDescent="0.25">
      <c r="A8" s="17" t="s">
        <v>169</v>
      </c>
      <c r="H8" s="151"/>
      <c r="I8" s="18">
        <v>16</v>
      </c>
    </row>
    <row r="9" spans="1:11" x14ac:dyDescent="0.25">
      <c r="A9" s="17" t="s">
        <v>170</v>
      </c>
      <c r="H9" s="152"/>
    </row>
    <row r="10" spans="1:11" x14ac:dyDescent="0.25">
      <c r="A10" s="32" t="s">
        <v>202</v>
      </c>
    </row>
    <row r="11" spans="1:11" ht="12" customHeight="1" x14ac:dyDescent="0.25"/>
    <row r="12" spans="1:11" ht="12" customHeight="1" x14ac:dyDescent="0.25">
      <c r="A12" s="17" t="s">
        <v>171</v>
      </c>
      <c r="H12" s="142" t="e">
        <f>H5-H8</f>
        <v>#DIV/0!</v>
      </c>
      <c r="I12" s="18">
        <v>17</v>
      </c>
    </row>
    <row r="13" spans="1:11" x14ac:dyDescent="0.25">
      <c r="A13" s="17" t="s">
        <v>172</v>
      </c>
      <c r="H13" s="143"/>
    </row>
    <row r="14" spans="1:11" ht="20.25" customHeight="1" x14ac:dyDescent="0.25">
      <c r="A14" s="32" t="s">
        <v>173</v>
      </c>
    </row>
    <row r="15" spans="1:11" ht="11.25" customHeight="1" x14ac:dyDescent="0.25">
      <c r="A15" s="17" t="s">
        <v>174</v>
      </c>
      <c r="J15" s="149"/>
      <c r="K15" s="18" t="s">
        <v>37</v>
      </c>
    </row>
    <row r="16" spans="1:11" x14ac:dyDescent="0.25">
      <c r="A16" s="17" t="s">
        <v>175</v>
      </c>
      <c r="J16" s="150"/>
    </row>
    <row r="17" spans="1:11" ht="12" customHeight="1" x14ac:dyDescent="0.25">
      <c r="A17" s="32" t="s">
        <v>149</v>
      </c>
    </row>
    <row r="18" spans="1:11" x14ac:dyDescent="0.25">
      <c r="A18" s="30"/>
      <c r="B18" s="30"/>
      <c r="C18" s="30"/>
      <c r="D18" s="30"/>
      <c r="E18" s="30"/>
      <c r="F18" s="30"/>
    </row>
    <row r="19" spans="1:11" ht="11.25" customHeight="1" x14ac:dyDescent="0.25">
      <c r="A19" s="17" t="s">
        <v>176</v>
      </c>
      <c r="J19" s="142" t="e">
        <f>MIN(J5,J15)</f>
        <v>#DIV/0!</v>
      </c>
      <c r="K19" s="18" t="s">
        <v>38</v>
      </c>
    </row>
    <row r="20" spans="1:11" x14ac:dyDescent="0.25">
      <c r="A20" s="17" t="s">
        <v>177</v>
      </c>
      <c r="J20" s="143"/>
    </row>
    <row r="23" spans="1:11" x14ac:dyDescent="0.25">
      <c r="A23" s="17" t="s">
        <v>178</v>
      </c>
      <c r="J23" s="142" t="e">
        <f>H12+J19</f>
        <v>#DIV/0!</v>
      </c>
      <c r="K23" s="18">
        <v>18</v>
      </c>
    </row>
    <row r="24" spans="1:11" x14ac:dyDescent="0.25">
      <c r="J24" s="143"/>
    </row>
    <row r="26" spans="1:11" x14ac:dyDescent="0.25">
      <c r="A26" s="17" t="s">
        <v>279</v>
      </c>
      <c r="J26" s="142" t="e">
        <f>'Page 6'!J50</f>
        <v>#DIV/0!</v>
      </c>
      <c r="K26" s="18">
        <v>19</v>
      </c>
    </row>
    <row r="27" spans="1:11" x14ac:dyDescent="0.25">
      <c r="J27" s="143"/>
    </row>
    <row r="29" spans="1:11" x14ac:dyDescent="0.25">
      <c r="A29" s="17" t="s">
        <v>39</v>
      </c>
      <c r="J29" s="142" t="e">
        <f>J23+J26</f>
        <v>#DIV/0!</v>
      </c>
      <c r="K29" s="18">
        <v>20</v>
      </c>
    </row>
    <row r="30" spans="1:11" x14ac:dyDescent="0.25">
      <c r="J30" s="143"/>
    </row>
    <row r="31" spans="1:11" x14ac:dyDescent="0.25">
      <c r="J31" s="105"/>
    </row>
    <row r="32" spans="1:11" x14ac:dyDescent="0.25">
      <c r="H32" s="17" t="s">
        <v>241</v>
      </c>
      <c r="J32" s="17" t="s">
        <v>242</v>
      </c>
    </row>
    <row r="33" spans="1:11" x14ac:dyDescent="0.25">
      <c r="A33" s="17" t="s">
        <v>245</v>
      </c>
      <c r="H33" s="156"/>
      <c r="I33" s="18" t="s">
        <v>247</v>
      </c>
      <c r="J33" s="158"/>
      <c r="K33" s="18" t="s">
        <v>248</v>
      </c>
    </row>
    <row r="34" spans="1:11" x14ac:dyDescent="0.25">
      <c r="A34" s="17" t="s">
        <v>246</v>
      </c>
      <c r="H34" s="157"/>
      <c r="J34" s="159"/>
    </row>
    <row r="36" spans="1:11" x14ac:dyDescent="0.25">
      <c r="A36" s="22" t="s">
        <v>40</v>
      </c>
    </row>
    <row r="37" spans="1:11" ht="11.25" customHeight="1" x14ac:dyDescent="0.25">
      <c r="A37" s="112" t="s">
        <v>249</v>
      </c>
      <c r="H37" s="154" cm="1">
        <f t="array" ref="H37">SUM(' Page 2'!H53:H54+'Page 3'!H33:H34)</f>
        <v>0</v>
      </c>
      <c r="I37" s="22" t="s">
        <v>253</v>
      </c>
      <c r="J37" s="154" cm="1">
        <f t="array" ref="J37">SUM(' Page 2'!J53:J54+'Page 3'!J33:J34)</f>
        <v>0</v>
      </c>
      <c r="K37" s="18" t="s">
        <v>254</v>
      </c>
    </row>
    <row r="38" spans="1:11" x14ac:dyDescent="0.25">
      <c r="A38" s="112" t="s">
        <v>251</v>
      </c>
      <c r="H38" s="155"/>
      <c r="J38" s="155"/>
    </row>
    <row r="39" spans="1:11" x14ac:dyDescent="0.25">
      <c r="A39" s="112" t="s">
        <v>250</v>
      </c>
    </row>
    <row r="40" spans="1:11" x14ac:dyDescent="0.25">
      <c r="A40" s="112" t="s">
        <v>252</v>
      </c>
    </row>
    <row r="42" spans="1:11" x14ac:dyDescent="0.25">
      <c r="A42" s="22" t="s">
        <v>41</v>
      </c>
    </row>
    <row r="43" spans="1:11" ht="11.25" customHeight="1" x14ac:dyDescent="0.25">
      <c r="A43" s="112" t="s">
        <v>179</v>
      </c>
      <c r="H43" s="151"/>
      <c r="I43" s="22" t="s">
        <v>289</v>
      </c>
      <c r="J43" s="151"/>
      <c r="K43" s="18" t="s">
        <v>290</v>
      </c>
    </row>
    <row r="44" spans="1:11" x14ac:dyDescent="0.25">
      <c r="A44" s="112" t="s">
        <v>286</v>
      </c>
      <c r="H44" s="152"/>
      <c r="J44" s="152"/>
    </row>
    <row r="45" spans="1:11" x14ac:dyDescent="0.25">
      <c r="A45" s="112" t="s">
        <v>288</v>
      </c>
    </row>
    <row r="46" spans="1:11" x14ac:dyDescent="0.25">
      <c r="A46" s="112" t="s">
        <v>287</v>
      </c>
      <c r="B46" s="33"/>
      <c r="C46" s="33"/>
      <c r="D46" s="33"/>
      <c r="E46" s="33"/>
      <c r="F46" s="33"/>
      <c r="G46" s="33"/>
      <c r="H46" s="33"/>
    </row>
    <row r="47" spans="1:11" x14ac:dyDescent="0.25">
      <c r="A47" s="33"/>
      <c r="B47" s="33"/>
      <c r="C47" s="33"/>
      <c r="D47" s="33"/>
      <c r="E47" s="33"/>
      <c r="F47" s="33"/>
      <c r="G47" s="33"/>
      <c r="H47" s="33"/>
    </row>
    <row r="48" spans="1:11" x14ac:dyDescent="0.25">
      <c r="A48" s="34" t="s">
        <v>180</v>
      </c>
      <c r="B48" s="35"/>
      <c r="C48" s="35"/>
      <c r="D48" s="35"/>
      <c r="E48" s="35"/>
      <c r="F48" s="35"/>
      <c r="G48" s="35"/>
      <c r="H48" s="35"/>
      <c r="I48" s="35"/>
      <c r="J48" s="35"/>
      <c r="K48" s="36"/>
    </row>
    <row r="49" spans="1:11" x14ac:dyDescent="0.25">
      <c r="A49" s="37"/>
      <c r="B49" s="38"/>
      <c r="C49" s="38"/>
      <c r="D49" s="38"/>
      <c r="E49" s="38"/>
      <c r="F49" s="38"/>
      <c r="G49" s="38"/>
      <c r="H49" s="38"/>
      <c r="I49" s="38"/>
      <c r="J49" s="38"/>
      <c r="K49" s="39"/>
    </row>
    <row r="50" spans="1:11" x14ac:dyDescent="0.25">
      <c r="A50" s="37" t="s">
        <v>42</v>
      </c>
      <c r="B50" s="38"/>
      <c r="C50" s="38"/>
      <c r="D50" s="38"/>
      <c r="E50" s="38"/>
      <c r="F50" s="38"/>
      <c r="G50" s="38"/>
      <c r="H50" s="38"/>
      <c r="I50" s="38"/>
      <c r="J50" s="38"/>
      <c r="K50" s="39"/>
    </row>
    <row r="51" spans="1:11" x14ac:dyDescent="0.25">
      <c r="A51" s="37"/>
      <c r="B51" s="38"/>
      <c r="C51" s="38"/>
      <c r="D51" s="38"/>
      <c r="E51" s="38"/>
      <c r="F51" s="38"/>
      <c r="G51" s="38"/>
      <c r="H51" s="38"/>
      <c r="I51" s="38"/>
      <c r="J51" s="38"/>
      <c r="K51" s="39"/>
    </row>
    <row r="52" spans="1:11" x14ac:dyDescent="0.25">
      <c r="A52" s="37" t="s">
        <v>75</v>
      </c>
      <c r="B52" s="38"/>
      <c r="C52" s="38"/>
      <c r="D52" s="38"/>
      <c r="E52" s="38"/>
      <c r="F52" s="38"/>
      <c r="G52" s="38"/>
      <c r="H52" s="38"/>
      <c r="I52" s="38"/>
      <c r="J52" s="13">
        <f>' Page 2'!H35</f>
        <v>0</v>
      </c>
      <c r="K52" s="39"/>
    </row>
    <row r="53" spans="1:11" x14ac:dyDescent="0.25">
      <c r="A53" s="37" t="s">
        <v>43</v>
      </c>
      <c r="B53" s="38"/>
      <c r="C53" s="38"/>
      <c r="D53" s="38"/>
      <c r="E53" s="38"/>
      <c r="F53" s="38"/>
      <c r="G53" s="38"/>
      <c r="H53" s="38"/>
      <c r="I53" s="38"/>
      <c r="J53" s="14">
        <f>' Page 2'!J35</f>
        <v>0</v>
      </c>
      <c r="K53" s="39"/>
    </row>
    <row r="54" spans="1:11" x14ac:dyDescent="0.25">
      <c r="A54" s="37"/>
      <c r="B54" s="38"/>
      <c r="C54" s="38"/>
      <c r="D54" s="38"/>
      <c r="E54" s="38"/>
      <c r="F54" s="38"/>
      <c r="G54" s="38"/>
      <c r="H54" s="38"/>
      <c r="I54" s="38"/>
      <c r="J54" s="15"/>
      <c r="K54" s="39"/>
    </row>
    <row r="55" spans="1:11" ht="11" thickBot="1" x14ac:dyDescent="0.3">
      <c r="A55" s="37" t="s">
        <v>44</v>
      </c>
      <c r="B55" s="38"/>
      <c r="C55" s="38"/>
      <c r="D55" s="38"/>
      <c r="E55" s="38"/>
      <c r="F55" s="38"/>
      <c r="G55" s="38"/>
      <c r="H55" s="38"/>
      <c r="I55" s="38"/>
      <c r="J55" s="16">
        <f>SUM(J52:J53)</f>
        <v>0</v>
      </c>
      <c r="K55" s="39"/>
    </row>
    <row r="56" spans="1:11" ht="11" thickTop="1" x14ac:dyDescent="0.25">
      <c r="A56" s="37"/>
      <c r="B56" s="38"/>
      <c r="C56" s="38"/>
      <c r="D56" s="38"/>
      <c r="E56" s="38"/>
      <c r="F56" s="38"/>
      <c r="G56" s="38"/>
      <c r="H56" s="38"/>
      <c r="I56" s="38"/>
      <c r="J56" s="15"/>
      <c r="K56" s="39"/>
    </row>
    <row r="57" spans="1:11" x14ac:dyDescent="0.25">
      <c r="A57" s="37" t="s">
        <v>45</v>
      </c>
      <c r="B57" s="38"/>
      <c r="C57" s="38"/>
      <c r="D57" s="38"/>
      <c r="E57" s="38"/>
      <c r="F57" s="38"/>
      <c r="G57" s="38"/>
      <c r="H57" s="38"/>
      <c r="I57" s="38"/>
      <c r="J57" s="15"/>
      <c r="K57" s="39"/>
    </row>
    <row r="58" spans="1:11" x14ac:dyDescent="0.25">
      <c r="A58" s="37"/>
      <c r="B58" s="38"/>
      <c r="C58" s="38"/>
      <c r="D58" s="38"/>
      <c r="E58" s="38"/>
      <c r="F58" s="38"/>
      <c r="G58" s="38"/>
      <c r="H58" s="38"/>
      <c r="I58" s="38"/>
      <c r="J58" s="15"/>
      <c r="K58" s="39"/>
    </row>
    <row r="59" spans="1:11" x14ac:dyDescent="0.25">
      <c r="A59" s="37" t="str">
        <f>CONCATENATE(TEXT(' Page 2'!H5,"dd mmmm yyy")," dividends per box 14 above")</f>
        <v>00 January 1900 dividends per box 14 above</v>
      </c>
      <c r="B59" s="38"/>
      <c r="C59" s="38"/>
      <c r="D59" s="38"/>
      <c r="E59" s="38"/>
      <c r="F59" s="38"/>
      <c r="G59" s="38"/>
      <c r="H59" s="38"/>
      <c r="I59" s="38"/>
      <c r="J59" s="13">
        <f>'Page 3'!H2</f>
        <v>0</v>
      </c>
      <c r="K59" s="39"/>
    </row>
    <row r="60" spans="1:11" x14ac:dyDescent="0.25">
      <c r="A60" s="37" t="str">
        <f>CONCATENATE("Less ",TEXT(' Page 2'!H5,"dd mmmm yyy")," dividends paid in 2021/22")</f>
        <v>Less 00 January 1900 dividends paid in 2021/22</v>
      </c>
      <c r="B60" s="38"/>
      <c r="C60" s="38"/>
      <c r="D60" s="38"/>
      <c r="E60" s="38"/>
      <c r="F60" s="38"/>
      <c r="G60" s="38"/>
      <c r="H60" s="38"/>
      <c r="I60" s="38"/>
      <c r="J60" s="13">
        <f>-'Page 3'!H8</f>
        <v>0</v>
      </c>
      <c r="K60" s="39"/>
    </row>
    <row r="61" spans="1:11" x14ac:dyDescent="0.25">
      <c r="A61" s="37" t="str">
        <f>CONCATENATE(TEXT(' Page 2'!J5,"dd mmmm yyy")," dividends paid in 2022/23")</f>
        <v>00 January 1900 dividends paid in 2022/23</v>
      </c>
      <c r="B61" s="38"/>
      <c r="C61" s="38"/>
      <c r="D61" s="38"/>
      <c r="E61" s="38"/>
      <c r="F61" s="38"/>
      <c r="G61" s="38"/>
      <c r="H61" s="38"/>
      <c r="I61" s="38"/>
      <c r="J61" s="14">
        <f>'Page 3'!J15</f>
        <v>0</v>
      </c>
      <c r="K61" s="39"/>
    </row>
    <row r="62" spans="1:11" x14ac:dyDescent="0.25">
      <c r="A62" s="37"/>
      <c r="B62" s="38"/>
      <c r="C62" s="38"/>
      <c r="D62" s="38"/>
      <c r="E62" s="38"/>
      <c r="F62" s="38"/>
      <c r="G62" s="38"/>
      <c r="H62" s="38"/>
      <c r="I62" s="38"/>
      <c r="J62" s="13"/>
      <c r="K62" s="39"/>
    </row>
    <row r="63" spans="1:11" ht="11" thickBot="1" x14ac:dyDescent="0.3">
      <c r="A63" s="37" t="s">
        <v>46</v>
      </c>
      <c r="B63" s="38"/>
      <c r="C63" s="38"/>
      <c r="D63" s="38"/>
      <c r="E63" s="38"/>
      <c r="F63" s="38"/>
      <c r="G63" s="38"/>
      <c r="H63" s="38"/>
      <c r="I63" s="38"/>
      <c r="J63" s="16">
        <f>SUM(J59:J61)</f>
        <v>0</v>
      </c>
      <c r="K63" s="39"/>
    </row>
    <row r="64" spans="1:11" ht="11" thickTop="1" x14ac:dyDescent="0.25">
      <c r="A64" s="40"/>
      <c r="B64" s="41"/>
      <c r="C64" s="41"/>
      <c r="D64" s="41"/>
      <c r="E64" s="41"/>
      <c r="F64" s="41"/>
      <c r="G64" s="41"/>
      <c r="H64" s="41"/>
      <c r="I64" s="41"/>
      <c r="J64" s="41"/>
      <c r="K64" s="42"/>
    </row>
  </sheetData>
  <sheetProtection formatCells="0"/>
  <mergeCells count="19">
    <mergeCell ref="H37:H38"/>
    <mergeCell ref="H33:H34"/>
    <mergeCell ref="J33:J34"/>
    <mergeCell ref="H43:H44"/>
    <mergeCell ref="A2:F3"/>
    <mergeCell ref="J2:J3"/>
    <mergeCell ref="A5:F6"/>
    <mergeCell ref="J5:J6"/>
    <mergeCell ref="J43:J44"/>
    <mergeCell ref="H2:H3"/>
    <mergeCell ref="H5:H6"/>
    <mergeCell ref="H8:H9"/>
    <mergeCell ref="H12:H13"/>
    <mergeCell ref="J19:J20"/>
    <mergeCell ref="J23:J24"/>
    <mergeCell ref="J15:J16"/>
    <mergeCell ref="J26:J27"/>
    <mergeCell ref="J29:J30"/>
    <mergeCell ref="J37:J38"/>
  </mergeCells>
  <pageMargins left="0.70866141732283472" right="0.70866141732283472" top="0.74803149606299213" bottom="0.74803149606299213" header="0.31496062992125984" footer="0.31496062992125984"/>
  <pageSetup paperSize="9" orientation="portrait" r:id="rId1"/>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56"/>
  <sheetViews>
    <sheetView view="pageLayout" topLeftCell="A24" zoomScaleNormal="100" workbookViewId="0">
      <selection activeCell="H31" sqref="H31:H32"/>
    </sheetView>
  </sheetViews>
  <sheetFormatPr defaultColWidth="6.90625" defaultRowHeight="10.5" x14ac:dyDescent="0.25"/>
  <cols>
    <col min="1" max="6" width="6.90625" style="17"/>
    <col min="7" max="7" width="6.54296875" style="17" customWidth="1"/>
    <col min="8" max="8" width="13.54296875" style="17" customWidth="1"/>
    <col min="9" max="9" width="6.90625" style="17"/>
    <col min="10" max="10" width="13.54296875" style="18" customWidth="1"/>
    <col min="11" max="11" width="6.90625" style="17" customWidth="1"/>
    <col min="12" max="12" width="6.08984375" style="18" customWidth="1"/>
    <col min="13" max="16384" width="6.90625" style="17"/>
  </cols>
  <sheetData>
    <row r="1" spans="1:16" ht="22.5" customHeight="1" x14ac:dyDescent="0.3">
      <c r="A1" s="43" t="s">
        <v>193</v>
      </c>
      <c r="B1" s="44"/>
      <c r="C1" s="44"/>
      <c r="D1" s="44"/>
      <c r="E1" s="44"/>
      <c r="F1" s="44"/>
      <c r="G1" s="44"/>
      <c r="H1" s="44"/>
      <c r="I1" s="44"/>
      <c r="J1" s="45"/>
      <c r="K1" s="44"/>
    </row>
    <row r="2" spans="1:16" x14ac:dyDescent="0.25">
      <c r="A2" s="44"/>
      <c r="B2" s="44"/>
      <c r="C2" s="44"/>
      <c r="D2" s="44"/>
      <c r="E2" s="44"/>
      <c r="F2" s="44"/>
      <c r="G2" s="44"/>
      <c r="H2" s="44"/>
      <c r="I2" s="44"/>
      <c r="J2" s="45"/>
      <c r="K2" s="44"/>
      <c r="M2" s="44"/>
      <c r="N2" s="44"/>
      <c r="O2" s="94"/>
      <c r="P2" s="47"/>
    </row>
    <row r="3" spans="1:16" x14ac:dyDescent="0.25">
      <c r="A3" s="85" t="s">
        <v>194</v>
      </c>
      <c r="J3" s="17"/>
      <c r="M3" s="44"/>
      <c r="N3" s="44"/>
      <c r="O3" s="94"/>
      <c r="P3" s="47"/>
    </row>
    <row r="4" spans="1:16" ht="12" customHeight="1" x14ac:dyDescent="0.25">
      <c r="A4" s="85" t="s">
        <v>195</v>
      </c>
      <c r="J4" s="17"/>
      <c r="L4" s="17"/>
      <c r="M4" s="44"/>
      <c r="N4" s="44"/>
      <c r="O4" s="94"/>
      <c r="P4" s="47"/>
    </row>
    <row r="5" spans="1:16" ht="11.25" customHeight="1" x14ac:dyDescent="0.25">
      <c r="J5" s="17"/>
      <c r="L5" s="51"/>
      <c r="M5" s="44"/>
      <c r="N5" s="44"/>
      <c r="O5" s="94"/>
      <c r="P5" s="47"/>
    </row>
    <row r="6" spans="1:16" ht="11.25" customHeight="1" x14ac:dyDescent="0.25">
      <c r="A6" s="166" t="s">
        <v>285</v>
      </c>
      <c r="B6" s="167"/>
      <c r="C6" s="167"/>
      <c r="D6" s="167"/>
      <c r="E6" s="167"/>
      <c r="F6" s="167"/>
      <c r="G6" s="167"/>
      <c r="H6" s="167"/>
      <c r="I6" s="167"/>
      <c r="J6" s="167"/>
      <c r="K6" s="168"/>
      <c r="L6" s="51"/>
      <c r="M6" s="44"/>
      <c r="N6" s="44"/>
      <c r="O6" s="94"/>
      <c r="P6" s="47"/>
    </row>
    <row r="7" spans="1:16" ht="11.25" customHeight="1" x14ac:dyDescent="0.25">
      <c r="A7" s="169"/>
      <c r="B7" s="170"/>
      <c r="C7" s="170"/>
      <c r="D7" s="170"/>
      <c r="E7" s="170"/>
      <c r="F7" s="170"/>
      <c r="G7" s="170"/>
      <c r="H7" s="170"/>
      <c r="I7" s="170"/>
      <c r="J7" s="170"/>
      <c r="K7" s="171"/>
      <c r="L7" s="51"/>
      <c r="M7" s="44"/>
      <c r="N7" s="44"/>
      <c r="O7" s="94"/>
      <c r="P7" s="47"/>
    </row>
    <row r="8" spans="1:16" ht="11.25" customHeight="1" x14ac:dyDescent="0.25">
      <c r="A8" s="172"/>
      <c r="B8" s="173"/>
      <c r="C8" s="173"/>
      <c r="D8" s="173"/>
      <c r="E8" s="173"/>
      <c r="F8" s="173"/>
      <c r="G8" s="173"/>
      <c r="H8" s="173"/>
      <c r="I8" s="173"/>
      <c r="J8" s="173"/>
      <c r="K8" s="174"/>
      <c r="L8" s="51"/>
      <c r="M8" s="44"/>
      <c r="N8" s="44"/>
      <c r="O8" s="94"/>
      <c r="P8" s="47"/>
    </row>
    <row r="9" spans="1:16" ht="11.25" customHeight="1" x14ac:dyDescent="0.25">
      <c r="H9" s="17" t="s">
        <v>241</v>
      </c>
      <c r="J9" s="17" t="s">
        <v>242</v>
      </c>
      <c r="K9" s="18"/>
      <c r="M9" s="44"/>
      <c r="N9" s="44"/>
      <c r="O9" s="94"/>
      <c r="P9" s="47"/>
    </row>
    <row r="10" spans="1:16" ht="11.25" customHeight="1" x14ac:dyDescent="0.25">
      <c r="A10" s="17" t="s">
        <v>255</v>
      </c>
      <c r="H10" s="142">
        <f>'Page 3'!H37</f>
        <v>0</v>
      </c>
      <c r="I10" s="18" t="s">
        <v>256</v>
      </c>
      <c r="J10" s="142">
        <f>'Page 3'!J37</f>
        <v>0</v>
      </c>
      <c r="K10" s="18" t="s">
        <v>265</v>
      </c>
      <c r="L10" s="47"/>
      <c r="M10" s="44"/>
      <c r="N10" s="45"/>
      <c r="O10" s="52"/>
      <c r="P10" s="47"/>
    </row>
    <row r="11" spans="1:16" x14ac:dyDescent="0.25">
      <c r="H11" s="146"/>
      <c r="I11" s="18"/>
      <c r="J11" s="146"/>
      <c r="K11" s="18"/>
      <c r="L11" s="47"/>
      <c r="M11" s="45"/>
      <c r="N11" s="47"/>
      <c r="O11" s="53"/>
      <c r="P11" s="47"/>
    </row>
    <row r="12" spans="1:16" x14ac:dyDescent="0.25">
      <c r="I12" s="18"/>
      <c r="J12" s="17"/>
      <c r="K12" s="18"/>
      <c r="L12" s="47"/>
      <c r="M12" s="45"/>
      <c r="N12" s="47"/>
      <c r="O12" s="53"/>
      <c r="P12" s="47"/>
    </row>
    <row r="13" spans="1:16" x14ac:dyDescent="0.25">
      <c r="A13" s="17" t="s">
        <v>47</v>
      </c>
      <c r="H13" s="149"/>
      <c r="I13" s="18" t="s">
        <v>257</v>
      </c>
      <c r="J13" s="149"/>
      <c r="K13" s="18" t="s">
        <v>266</v>
      </c>
      <c r="L13" s="47"/>
      <c r="M13" s="45"/>
      <c r="N13" s="47"/>
      <c r="O13" s="53"/>
      <c r="P13" s="47"/>
    </row>
    <row r="14" spans="1:16" x14ac:dyDescent="0.25">
      <c r="H14" s="150"/>
      <c r="I14" s="18"/>
      <c r="J14" s="150"/>
      <c r="K14" s="18"/>
      <c r="L14" s="47"/>
      <c r="M14" s="45"/>
      <c r="N14" s="47"/>
      <c r="O14" s="53"/>
      <c r="P14" s="47"/>
    </row>
    <row r="15" spans="1:16" x14ac:dyDescent="0.25">
      <c r="H15" s="23"/>
      <c r="I15" s="18"/>
      <c r="J15" s="23"/>
      <c r="K15" s="18"/>
      <c r="L15" s="47"/>
      <c r="M15" s="45"/>
      <c r="N15" s="47"/>
      <c r="O15" s="53"/>
      <c r="P15" s="47"/>
    </row>
    <row r="16" spans="1:16" ht="11.25" customHeight="1" x14ac:dyDescent="0.25">
      <c r="A16" s="17" t="s">
        <v>48</v>
      </c>
      <c r="H16" s="149"/>
      <c r="I16" s="18" t="s">
        <v>258</v>
      </c>
      <c r="J16" s="149"/>
      <c r="K16" s="18" t="s">
        <v>267</v>
      </c>
      <c r="L16" s="47"/>
      <c r="M16" s="55"/>
      <c r="N16" s="47"/>
      <c r="O16" s="53"/>
      <c r="P16" s="47"/>
    </row>
    <row r="17" spans="1:16" x14ac:dyDescent="0.25">
      <c r="H17" s="150"/>
      <c r="I17" s="18"/>
      <c r="J17" s="150"/>
      <c r="K17" s="18"/>
      <c r="L17" s="47"/>
      <c r="M17" s="52"/>
      <c r="N17" s="44"/>
      <c r="O17" s="52"/>
      <c r="P17" s="47"/>
    </row>
    <row r="18" spans="1:16" x14ac:dyDescent="0.25">
      <c r="H18" s="23"/>
      <c r="I18" s="18"/>
      <c r="J18" s="23"/>
      <c r="K18" s="18"/>
      <c r="L18" s="47"/>
      <c r="M18" s="52"/>
      <c r="N18" s="44"/>
      <c r="O18" s="52"/>
      <c r="P18" s="47"/>
    </row>
    <row r="19" spans="1:16" ht="11.25" customHeight="1" x14ac:dyDescent="0.25">
      <c r="A19" s="17" t="s">
        <v>132</v>
      </c>
      <c r="H19" s="149"/>
      <c r="I19" s="18" t="s">
        <v>259</v>
      </c>
      <c r="J19" s="149"/>
      <c r="K19" s="18" t="s">
        <v>268</v>
      </c>
      <c r="L19" s="47"/>
      <c r="M19" s="95"/>
      <c r="N19" s="44"/>
      <c r="O19" s="96"/>
      <c r="P19" s="47"/>
    </row>
    <row r="20" spans="1:16" x14ac:dyDescent="0.25">
      <c r="A20" s="17" t="s">
        <v>136</v>
      </c>
      <c r="H20" s="150"/>
      <c r="I20" s="18"/>
      <c r="J20" s="150"/>
      <c r="K20" s="18"/>
      <c r="L20" s="47"/>
      <c r="M20" s="44"/>
      <c r="N20" s="47"/>
      <c r="O20" s="97"/>
      <c r="P20" s="47"/>
    </row>
    <row r="21" spans="1:16" x14ac:dyDescent="0.25">
      <c r="H21" s="23"/>
      <c r="I21" s="18"/>
      <c r="J21" s="23"/>
      <c r="K21" s="18"/>
      <c r="L21" s="47"/>
      <c r="M21" s="44"/>
      <c r="N21" s="47"/>
      <c r="O21" s="97"/>
      <c r="P21" s="47"/>
    </row>
    <row r="22" spans="1:16" x14ac:dyDescent="0.25">
      <c r="A22" s="17" t="s">
        <v>150</v>
      </c>
      <c r="H22" s="149"/>
      <c r="I22" s="18" t="s">
        <v>260</v>
      </c>
      <c r="J22" s="149"/>
      <c r="K22" s="18" t="s">
        <v>269</v>
      </c>
      <c r="L22" s="98"/>
      <c r="M22" s="44"/>
      <c r="N22" s="47"/>
      <c r="O22" s="97"/>
      <c r="P22" s="47"/>
    </row>
    <row r="23" spans="1:16" x14ac:dyDescent="0.25">
      <c r="H23" s="150"/>
      <c r="I23" s="18"/>
      <c r="J23" s="150"/>
      <c r="K23" s="18"/>
      <c r="L23" s="98"/>
      <c r="M23" s="44"/>
      <c r="N23" s="47"/>
      <c r="O23" s="97"/>
      <c r="P23" s="47"/>
    </row>
    <row r="24" spans="1:16" x14ac:dyDescent="0.25">
      <c r="H24" s="23"/>
      <c r="I24" s="18"/>
      <c r="J24" s="23"/>
      <c r="K24" s="18"/>
      <c r="L24" s="47"/>
      <c r="M24" s="44"/>
      <c r="N24" s="47"/>
      <c r="O24" s="97"/>
      <c r="P24" s="47"/>
    </row>
    <row r="25" spans="1:16" x14ac:dyDescent="0.25">
      <c r="A25" s="17" t="s">
        <v>151</v>
      </c>
      <c r="H25" s="149"/>
      <c r="I25" s="18" t="s">
        <v>261</v>
      </c>
      <c r="J25" s="149"/>
      <c r="K25" s="18" t="s">
        <v>270</v>
      </c>
      <c r="L25" s="47"/>
      <c r="M25" s="44"/>
      <c r="N25" s="47"/>
      <c r="O25" s="97"/>
      <c r="P25" s="47"/>
    </row>
    <row r="26" spans="1:16" x14ac:dyDescent="0.25">
      <c r="A26" s="17" t="s">
        <v>152</v>
      </c>
      <c r="H26" s="150"/>
      <c r="I26" s="18"/>
      <c r="J26" s="150"/>
      <c r="K26" s="18"/>
      <c r="L26" s="47"/>
      <c r="M26" s="44"/>
      <c r="N26" s="47"/>
      <c r="O26" s="97"/>
      <c r="P26" s="47"/>
    </row>
    <row r="27" spans="1:16" x14ac:dyDescent="0.25">
      <c r="H27" s="23"/>
      <c r="I27" s="18"/>
      <c r="J27" s="23"/>
      <c r="K27" s="18"/>
      <c r="L27" s="47"/>
      <c r="M27" s="44"/>
      <c r="N27" s="47"/>
      <c r="O27" s="97"/>
      <c r="P27" s="47"/>
    </row>
    <row r="28" spans="1:16" ht="11.25" customHeight="1" x14ac:dyDescent="0.25">
      <c r="A28" s="17" t="s">
        <v>137</v>
      </c>
      <c r="H28" s="149"/>
      <c r="I28" s="18" t="s">
        <v>262</v>
      </c>
      <c r="J28" s="149"/>
      <c r="K28" s="18" t="s">
        <v>271</v>
      </c>
      <c r="L28" s="47"/>
      <c r="M28" s="44"/>
      <c r="N28" s="47"/>
      <c r="O28" s="97"/>
      <c r="P28" s="47"/>
    </row>
    <row r="29" spans="1:16" x14ac:dyDescent="0.25">
      <c r="A29" s="17" t="s">
        <v>138</v>
      </c>
      <c r="H29" s="150"/>
      <c r="I29" s="18"/>
      <c r="J29" s="150"/>
      <c r="K29" s="18"/>
      <c r="L29" s="47"/>
      <c r="M29" s="44"/>
      <c r="N29" s="47"/>
      <c r="O29" s="97"/>
      <c r="P29" s="47"/>
    </row>
    <row r="30" spans="1:16" x14ac:dyDescent="0.25">
      <c r="I30" s="18"/>
      <c r="J30" s="17"/>
      <c r="K30" s="18"/>
      <c r="L30" s="47"/>
      <c r="M30" s="44"/>
      <c r="N30" s="47"/>
      <c r="O30" s="97"/>
      <c r="P30" s="47"/>
    </row>
    <row r="31" spans="1:16" x14ac:dyDescent="0.25">
      <c r="A31" s="17" t="s">
        <v>282</v>
      </c>
      <c r="H31" s="142">
        <f>H10+H13+H16+H19+H22+H25+H28</f>
        <v>0</v>
      </c>
      <c r="I31" s="18" t="s">
        <v>263</v>
      </c>
      <c r="J31" s="142">
        <f>J10+J13+J16+J19+J22+J25+J28</f>
        <v>0</v>
      </c>
      <c r="K31" s="18" t="s">
        <v>272</v>
      </c>
      <c r="L31" s="47"/>
    </row>
    <row r="32" spans="1:16" x14ac:dyDescent="0.25">
      <c r="H32" s="146"/>
      <c r="J32" s="146"/>
    </row>
    <row r="33" spans="1:12" x14ac:dyDescent="0.25">
      <c r="J33" s="100"/>
    </row>
    <row r="34" spans="1:12" x14ac:dyDescent="0.25">
      <c r="H34" s="17" t="s">
        <v>241</v>
      </c>
      <c r="J34" s="17" t="s">
        <v>242</v>
      </c>
    </row>
    <row r="35" spans="1:12" x14ac:dyDescent="0.25">
      <c r="A35" s="22" t="s">
        <v>203</v>
      </c>
      <c r="H35" s="149"/>
      <c r="I35" s="18" t="s">
        <v>238</v>
      </c>
      <c r="J35" s="149"/>
      <c r="K35" s="18" t="s">
        <v>264</v>
      </c>
      <c r="L35" s="45"/>
    </row>
    <row r="36" spans="1:12" x14ac:dyDescent="0.25">
      <c r="A36" s="113" t="s">
        <v>204</v>
      </c>
      <c r="B36" s="107"/>
      <c r="C36" s="107"/>
      <c r="D36" s="107"/>
      <c r="E36" s="107"/>
      <c r="F36" s="107"/>
      <c r="G36" s="108"/>
      <c r="H36" s="164"/>
      <c r="I36" s="99"/>
      <c r="J36" s="150"/>
      <c r="K36" s="18"/>
    </row>
    <row r="37" spans="1:12" x14ac:dyDescent="0.25">
      <c r="A37" s="114" t="s">
        <v>236</v>
      </c>
      <c r="G37" s="109"/>
      <c r="J37" s="17"/>
      <c r="L37" s="47"/>
    </row>
    <row r="38" spans="1:12" x14ac:dyDescent="0.25">
      <c r="A38" s="115" t="s">
        <v>237</v>
      </c>
      <c r="B38" s="110"/>
      <c r="C38" s="110"/>
      <c r="D38" s="110"/>
      <c r="E38" s="110"/>
      <c r="F38" s="110"/>
      <c r="G38" s="111"/>
      <c r="J38" s="17"/>
      <c r="L38" s="47"/>
    </row>
    <row r="39" spans="1:12" x14ac:dyDescent="0.25">
      <c r="J39" s="17"/>
      <c r="L39" s="47"/>
    </row>
    <row r="40" spans="1:12" x14ac:dyDescent="0.25">
      <c r="A40" s="49" t="s">
        <v>205</v>
      </c>
      <c r="B40" s="44"/>
      <c r="C40" s="44"/>
      <c r="D40" s="44"/>
      <c r="E40" s="44"/>
      <c r="F40" s="44"/>
      <c r="G40" s="44"/>
      <c r="H40" s="44"/>
      <c r="I40" s="44"/>
      <c r="J40" s="45"/>
      <c r="K40" s="44"/>
      <c r="L40" s="47"/>
    </row>
    <row r="41" spans="1:12" ht="11.25" customHeight="1" x14ac:dyDescent="0.25">
      <c r="A41" s="48"/>
      <c r="B41" s="44"/>
      <c r="C41" s="44"/>
      <c r="D41" s="44"/>
      <c r="E41" s="44"/>
      <c r="F41" s="44"/>
      <c r="G41" s="44"/>
      <c r="H41" s="162">
        <f>IF(H35&lt;'Page 9'!A14,IF(H35&lt;'Page 9'!A13,IF(H35&lt;'Page 9'!A12,IF(H35&lt;'Page 9'!A11,IF(H35&lt;'Page 9'!A10,IF(H35&lt;'Page 9'!A9,IF(H35&lt;'Page 9'!A8,'Page 9'!C7,'Page 9'!C8),'Page 9'!C9),'Page 9'!C10),'Page 9'!C11),'Page 9'!C12),'Page 9'!C13),'Page 9'!C14)</f>
        <v>0</v>
      </c>
      <c r="I41" s="44"/>
      <c r="J41" s="162">
        <f>IF(J35&lt;'Page 9'!F18,IF(J35&lt;'Page 9'!F17,IF(J35&lt;'Page 9'!F16,IF(J35&lt;'Page 9'!F15,IF(J35&lt;'Page 9'!F14,IF(J35&lt;'Page 9'!F13,IF(J35&lt;'Page 9'!F12,IF(J35&lt;'Page 9'!F11,IF(J35&lt;'Page 9'!F10,IF(J35&lt;'Page 9'!F9,IF(J35&lt;'Page 9'!F8,'Page 9'!H7,'Page 9'!H8),'Page 9'!H9),'Page 9'!H10),'Page 9'!H11),'Page 9'!H12),'Page 9'!H13),'Page 9'!H14),'Page 9'!H15),'Page 9'!H16),'Page 9'!H17),'Page 9'!H18)</f>
        <v>0</v>
      </c>
      <c r="K41" s="18"/>
      <c r="L41" s="47"/>
    </row>
    <row r="42" spans="1:12" ht="11.25" customHeight="1" x14ac:dyDescent="0.25">
      <c r="A42" s="49"/>
      <c r="B42" s="44"/>
      <c r="C42" s="44"/>
      <c r="D42" s="44"/>
      <c r="E42" s="44"/>
      <c r="F42" s="44"/>
      <c r="G42" s="44"/>
      <c r="H42" s="163"/>
      <c r="I42" s="18" t="s">
        <v>273</v>
      </c>
      <c r="J42" s="163"/>
      <c r="K42" s="18" t="s">
        <v>274</v>
      </c>
      <c r="L42" s="47"/>
    </row>
    <row r="43" spans="1:12" ht="10" x14ac:dyDescent="0.2">
      <c r="J43" s="17"/>
      <c r="L43" s="17"/>
    </row>
    <row r="44" spans="1:12" ht="22.5" customHeight="1" x14ac:dyDescent="0.2">
      <c r="A44" s="160" t="s">
        <v>281</v>
      </c>
      <c r="B44" s="160"/>
      <c r="C44" s="160"/>
      <c r="D44" s="160"/>
      <c r="E44" s="160"/>
      <c r="F44" s="160"/>
      <c r="G44" s="160"/>
      <c r="H44" s="160"/>
      <c r="I44" s="160"/>
      <c r="J44" s="160"/>
      <c r="K44" s="160"/>
      <c r="L44" s="46"/>
    </row>
    <row r="45" spans="1:12" x14ac:dyDescent="0.2">
      <c r="A45" s="44"/>
      <c r="B45" s="44"/>
      <c r="C45" s="44"/>
      <c r="D45" s="44"/>
      <c r="E45" s="44"/>
      <c r="F45" s="44"/>
      <c r="G45" s="44"/>
      <c r="H45" s="44"/>
      <c r="I45" s="44"/>
      <c r="J45" s="45"/>
      <c r="K45" s="44"/>
      <c r="L45" s="98"/>
    </row>
    <row r="46" spans="1:12" x14ac:dyDescent="0.25">
      <c r="A46" s="44"/>
      <c r="B46" s="44"/>
      <c r="C46" s="44"/>
      <c r="D46" s="44"/>
      <c r="E46" s="44"/>
      <c r="F46" s="44"/>
      <c r="G46" s="44"/>
      <c r="H46" s="47"/>
      <c r="I46" s="48"/>
      <c r="J46" s="47"/>
      <c r="K46" s="47"/>
      <c r="L46" s="98"/>
    </row>
    <row r="47" spans="1:12" x14ac:dyDescent="0.25">
      <c r="A47" s="44"/>
      <c r="B47" s="44"/>
      <c r="C47" s="44"/>
      <c r="D47" s="44"/>
      <c r="E47" s="44"/>
      <c r="F47" s="44"/>
      <c r="G47" s="44"/>
      <c r="H47" s="44"/>
      <c r="I47" s="44"/>
      <c r="J47" s="44"/>
      <c r="K47" s="47"/>
      <c r="L47" s="98"/>
    </row>
    <row r="48" spans="1:12" x14ac:dyDescent="0.25">
      <c r="A48" s="44"/>
      <c r="B48" s="44"/>
      <c r="C48" s="44"/>
      <c r="D48" s="44"/>
      <c r="E48" s="44"/>
      <c r="F48" s="44"/>
      <c r="G48" s="44"/>
      <c r="H48" s="161"/>
      <c r="I48" s="47"/>
      <c r="J48" s="165"/>
      <c r="K48" s="47"/>
      <c r="L48" s="98"/>
    </row>
    <row r="49" spans="1:12" x14ac:dyDescent="0.25">
      <c r="A49" s="44"/>
      <c r="B49" s="44"/>
      <c r="C49" s="44"/>
      <c r="D49" s="44"/>
      <c r="E49" s="44"/>
      <c r="F49" s="44"/>
      <c r="G49" s="44"/>
      <c r="H49" s="161"/>
      <c r="I49" s="45"/>
      <c r="J49" s="165"/>
      <c r="K49" s="47"/>
      <c r="L49" s="98"/>
    </row>
    <row r="50" spans="1:12" x14ac:dyDescent="0.25">
      <c r="A50" s="44"/>
      <c r="B50" s="44"/>
      <c r="C50" s="44"/>
      <c r="D50" s="44"/>
      <c r="E50" s="44"/>
      <c r="F50" s="44"/>
      <c r="G50" s="44"/>
      <c r="H50" s="44"/>
      <c r="I50" s="44"/>
      <c r="J50" s="44"/>
      <c r="K50" s="47"/>
      <c r="L50" s="98"/>
    </row>
    <row r="51" spans="1:12" x14ac:dyDescent="0.25">
      <c r="A51" s="44"/>
      <c r="B51" s="44"/>
      <c r="C51" s="44"/>
      <c r="D51" s="44"/>
      <c r="E51" s="44"/>
      <c r="F51" s="44"/>
      <c r="G51" s="44"/>
      <c r="H51" s="161"/>
      <c r="I51" s="47"/>
      <c r="J51" s="165"/>
      <c r="K51" s="47"/>
    </row>
    <row r="52" spans="1:12" x14ac:dyDescent="0.25">
      <c r="A52" s="44"/>
      <c r="B52" s="44"/>
      <c r="C52" s="44"/>
      <c r="D52" s="44"/>
      <c r="E52" s="44"/>
      <c r="F52" s="44"/>
      <c r="G52" s="44"/>
      <c r="H52" s="161"/>
      <c r="I52" s="45"/>
      <c r="J52" s="165"/>
      <c r="K52" s="47"/>
    </row>
    <row r="55" spans="1:12" x14ac:dyDescent="0.25">
      <c r="A55" s="44"/>
      <c r="B55" s="44"/>
      <c r="C55" s="44"/>
      <c r="D55" s="44"/>
      <c r="E55" s="44"/>
      <c r="F55" s="44"/>
      <c r="G55" s="44"/>
      <c r="H55" s="161"/>
      <c r="I55" s="47"/>
      <c r="J55" s="165"/>
      <c r="K55" s="47"/>
    </row>
    <row r="56" spans="1:12" x14ac:dyDescent="0.25">
      <c r="A56" s="44"/>
      <c r="B56" s="44"/>
      <c r="C56" s="44"/>
      <c r="D56" s="44"/>
      <c r="E56" s="44"/>
      <c r="F56" s="44"/>
      <c r="G56" s="44"/>
      <c r="H56" s="161"/>
      <c r="I56" s="45"/>
      <c r="J56" s="165"/>
      <c r="K56" s="47"/>
    </row>
  </sheetData>
  <sheetProtection formatCells="0"/>
  <mergeCells count="28">
    <mergeCell ref="H55:H56"/>
    <mergeCell ref="J55:J56"/>
    <mergeCell ref="J48:J49"/>
    <mergeCell ref="A6:K8"/>
    <mergeCell ref="J51:J52"/>
    <mergeCell ref="H51:H52"/>
    <mergeCell ref="J10:J11"/>
    <mergeCell ref="J31:J32"/>
    <mergeCell ref="J13:J14"/>
    <mergeCell ref="J16:J17"/>
    <mergeCell ref="J19:J20"/>
    <mergeCell ref="J22:J23"/>
    <mergeCell ref="J25:J26"/>
    <mergeCell ref="J28:J29"/>
    <mergeCell ref="J35:J36"/>
    <mergeCell ref="J41:J42"/>
    <mergeCell ref="A44:K44"/>
    <mergeCell ref="H10:H11"/>
    <mergeCell ref="H48:H49"/>
    <mergeCell ref="H28:H29"/>
    <mergeCell ref="H31:H32"/>
    <mergeCell ref="H41:H42"/>
    <mergeCell ref="H13:H14"/>
    <mergeCell ref="H16:H17"/>
    <mergeCell ref="H19:H20"/>
    <mergeCell ref="H22:H23"/>
    <mergeCell ref="H25:H26"/>
    <mergeCell ref="H35:H36"/>
  </mergeCells>
  <pageMargins left="0.70866141732283472" right="0.70866141732283472" top="0.74803149606299213" bottom="0.74803149606299213" header="0.31496062992125984" footer="0.31496062992125984"/>
  <pageSetup paperSize="9" orientation="portrait" r:id="rId1"/>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57"/>
  <sheetViews>
    <sheetView view="pageLayout" zoomScaleNormal="100" workbookViewId="0">
      <selection activeCell="F7" sqref="F7:F8"/>
    </sheetView>
  </sheetViews>
  <sheetFormatPr defaultColWidth="6.90625" defaultRowHeight="10.5" x14ac:dyDescent="0.25"/>
  <cols>
    <col min="1" max="3" width="6.90625" style="17"/>
    <col min="4" max="4" width="8.90625" style="17" customWidth="1"/>
    <col min="5" max="5" width="4.6328125" style="17" customWidth="1"/>
    <col min="6" max="6" width="13.54296875" style="17" customWidth="1"/>
    <col min="7" max="7" width="4.6328125" style="17" customWidth="1"/>
    <col min="8" max="8" width="13.54296875" style="17" customWidth="1"/>
    <col min="9" max="9" width="4.6328125" style="17" customWidth="1"/>
    <col min="10" max="10" width="13.54296875" style="17" customWidth="1"/>
    <col min="11" max="11" width="4.6328125" style="17" customWidth="1"/>
    <col min="12" max="12" width="5.453125" style="18" customWidth="1"/>
    <col min="13" max="16384" width="6.90625" style="17"/>
  </cols>
  <sheetData>
    <row r="1" spans="1:12" ht="24" customHeight="1" x14ac:dyDescent="0.25"/>
    <row r="2" spans="1:12" ht="22.5" customHeight="1" x14ac:dyDescent="0.35">
      <c r="A2" s="19" t="s">
        <v>206</v>
      </c>
    </row>
    <row r="4" spans="1:12" ht="11.25" customHeight="1" x14ac:dyDescent="0.25">
      <c r="A4" s="49"/>
      <c r="B4" s="57"/>
      <c r="C4" s="44"/>
      <c r="D4" s="44"/>
      <c r="E4" s="45"/>
      <c r="F4" s="44"/>
      <c r="G4" s="44"/>
      <c r="H4" s="44" t="s">
        <v>49</v>
      </c>
      <c r="I4" s="44"/>
      <c r="J4" s="187" t="s">
        <v>207</v>
      </c>
      <c r="K4" s="187"/>
    </row>
    <row r="5" spans="1:12" s="32" customFormat="1" x14ac:dyDescent="0.25">
      <c r="A5" s="58"/>
      <c r="B5" s="59"/>
      <c r="C5" s="60"/>
      <c r="D5" s="61" t="s">
        <v>50</v>
      </c>
      <c r="E5" s="61"/>
      <c r="F5" s="60" t="s">
        <v>51</v>
      </c>
      <c r="G5" s="60"/>
      <c r="H5" s="60" t="s">
        <v>52</v>
      </c>
      <c r="I5" s="60"/>
      <c r="J5" s="187"/>
      <c r="K5" s="187"/>
      <c r="L5" s="62"/>
    </row>
    <row r="6" spans="1:12" x14ac:dyDescent="0.25">
      <c r="A6" s="44"/>
      <c r="B6" s="44"/>
      <c r="C6" s="44"/>
      <c r="D6" s="44"/>
      <c r="E6" s="45"/>
      <c r="F6" s="45"/>
      <c r="G6" s="44"/>
      <c r="H6" s="44"/>
      <c r="I6" s="44"/>
      <c r="J6" s="44"/>
      <c r="K6" s="47"/>
    </row>
    <row r="7" spans="1:12" x14ac:dyDescent="0.25">
      <c r="A7" s="44" t="s">
        <v>275</v>
      </c>
      <c r="B7" s="44"/>
      <c r="C7" s="44"/>
      <c r="D7" s="188">
        <f>'Page 4'!H41</f>
        <v>0</v>
      </c>
      <c r="E7" s="47">
        <v>36</v>
      </c>
      <c r="F7" s="177">
        <f>D7*'Page 4'!H31</f>
        <v>0</v>
      </c>
      <c r="G7" s="47">
        <v>40</v>
      </c>
      <c r="H7" s="183"/>
      <c r="I7" s="47">
        <v>44</v>
      </c>
      <c r="J7" s="175">
        <f>F7-H7</f>
        <v>0</v>
      </c>
      <c r="K7" s="47">
        <v>48</v>
      </c>
    </row>
    <row r="8" spans="1:12" x14ac:dyDescent="0.25">
      <c r="A8" s="44" t="s">
        <v>283</v>
      </c>
      <c r="B8" s="44"/>
      <c r="C8" s="44"/>
      <c r="D8" s="189"/>
      <c r="E8" s="47"/>
      <c r="F8" s="178"/>
      <c r="G8" s="63"/>
      <c r="H8" s="184"/>
      <c r="I8" s="63"/>
      <c r="J8" s="176"/>
      <c r="K8" s="47"/>
    </row>
    <row r="9" spans="1:12" x14ac:dyDescent="0.25">
      <c r="A9" s="44"/>
      <c r="B9" s="44"/>
      <c r="C9" s="44"/>
      <c r="D9" s="64"/>
      <c r="E9" s="47"/>
      <c r="F9" s="55"/>
      <c r="G9" s="63"/>
      <c r="H9" s="52"/>
      <c r="I9" s="63"/>
      <c r="J9" s="52"/>
      <c r="K9" s="47"/>
    </row>
    <row r="10" spans="1:12" x14ac:dyDescent="0.25">
      <c r="A10" s="44" t="s">
        <v>53</v>
      </c>
      <c r="B10" s="44"/>
      <c r="C10" s="44"/>
      <c r="D10" s="179">
        <v>0</v>
      </c>
      <c r="E10" s="47">
        <v>37</v>
      </c>
      <c r="F10" s="177">
        <f>D10*'Page 4'!H31</f>
        <v>0</v>
      </c>
      <c r="G10" s="47">
        <v>41</v>
      </c>
      <c r="H10" s="183"/>
      <c r="I10" s="47">
        <v>45</v>
      </c>
      <c r="J10" s="175">
        <f>F10-H10</f>
        <v>0</v>
      </c>
      <c r="K10" s="47">
        <v>49</v>
      </c>
    </row>
    <row r="11" spans="1:12" x14ac:dyDescent="0.25">
      <c r="A11" s="44" t="s">
        <v>55</v>
      </c>
      <c r="B11" s="44"/>
      <c r="C11" s="44"/>
      <c r="D11" s="180"/>
      <c r="E11" s="47"/>
      <c r="F11" s="178"/>
      <c r="G11" s="63"/>
      <c r="H11" s="184"/>
      <c r="I11" s="63"/>
      <c r="J11" s="176"/>
      <c r="K11" s="47"/>
    </row>
    <row r="12" spans="1:12" x14ac:dyDescent="0.25">
      <c r="A12" s="44"/>
      <c r="B12" s="44"/>
      <c r="C12" s="44"/>
      <c r="D12" s="44"/>
      <c r="E12" s="47"/>
      <c r="F12" s="55"/>
      <c r="G12" s="63"/>
      <c r="H12" s="52"/>
      <c r="I12" s="63"/>
      <c r="J12" s="52"/>
      <c r="K12" s="47"/>
    </row>
    <row r="13" spans="1:12" x14ac:dyDescent="0.25">
      <c r="A13" s="44" t="s">
        <v>64</v>
      </c>
      <c r="B13" s="44"/>
      <c r="C13" s="44"/>
      <c r="D13" s="1">
        <v>0</v>
      </c>
      <c r="E13" s="47">
        <v>38</v>
      </c>
      <c r="F13" s="181"/>
      <c r="G13" s="47">
        <v>42</v>
      </c>
      <c r="H13" s="183"/>
      <c r="I13" s="47">
        <v>46</v>
      </c>
      <c r="J13" s="175">
        <f>F13-H13</f>
        <v>0</v>
      </c>
      <c r="K13" s="47">
        <v>50</v>
      </c>
    </row>
    <row r="14" spans="1:12" x14ac:dyDescent="0.25">
      <c r="A14" s="44" t="s">
        <v>65</v>
      </c>
      <c r="B14" s="44"/>
      <c r="C14" s="44"/>
      <c r="D14" s="2">
        <v>0</v>
      </c>
      <c r="E14" s="47" t="s">
        <v>215</v>
      </c>
      <c r="F14" s="182"/>
      <c r="G14" s="63"/>
      <c r="H14" s="184"/>
      <c r="I14" s="63"/>
      <c r="J14" s="176"/>
      <c r="K14" s="47"/>
    </row>
    <row r="15" spans="1:12" x14ac:dyDescent="0.25">
      <c r="A15" s="44" t="s">
        <v>66</v>
      </c>
      <c r="B15" s="44"/>
      <c r="C15" s="44"/>
      <c r="D15" s="2">
        <v>0</v>
      </c>
      <c r="E15" s="47" t="s">
        <v>216</v>
      </c>
      <c r="F15" s="55"/>
      <c r="G15" s="63"/>
      <c r="H15" s="52"/>
      <c r="I15" s="63"/>
      <c r="J15" s="52"/>
      <c r="K15" s="47"/>
    </row>
    <row r="16" spans="1:12" x14ac:dyDescent="0.25">
      <c r="A16" s="44" t="s">
        <v>74</v>
      </c>
      <c r="B16" s="44"/>
      <c r="C16" s="44"/>
      <c r="D16" s="2">
        <v>0</v>
      </c>
      <c r="E16" s="47" t="s">
        <v>217</v>
      </c>
      <c r="F16" s="55"/>
      <c r="G16" s="63"/>
      <c r="H16" s="52"/>
      <c r="I16" s="63"/>
      <c r="J16" s="52"/>
      <c r="K16" s="47"/>
    </row>
    <row r="17" spans="1:11" x14ac:dyDescent="0.25">
      <c r="A17" s="44"/>
      <c r="B17" s="44"/>
      <c r="C17" s="44"/>
      <c r="D17" s="44"/>
      <c r="E17" s="47"/>
      <c r="F17" s="55"/>
      <c r="G17" s="63"/>
      <c r="H17" s="52"/>
      <c r="I17" s="63"/>
      <c r="J17" s="52"/>
      <c r="K17" s="47"/>
    </row>
    <row r="18" spans="1:11" x14ac:dyDescent="0.25">
      <c r="A18" s="44" t="s">
        <v>54</v>
      </c>
      <c r="B18" s="44"/>
      <c r="C18" s="44"/>
      <c r="D18" s="190">
        <f>'Page 9'!D8</f>
        <v>0.14380000000000001</v>
      </c>
      <c r="E18" s="47">
        <v>39</v>
      </c>
      <c r="F18" s="177">
        <f>D18*'Page 4'!H31</f>
        <v>0</v>
      </c>
      <c r="G18" s="47">
        <v>43</v>
      </c>
      <c r="H18" s="183"/>
      <c r="I18" s="47">
        <v>47</v>
      </c>
      <c r="J18" s="175">
        <f>F18-H18</f>
        <v>0</v>
      </c>
      <c r="K18" s="47">
        <v>51</v>
      </c>
    </row>
    <row r="19" spans="1:11" x14ac:dyDescent="0.25">
      <c r="A19" s="44" t="s">
        <v>55</v>
      </c>
      <c r="B19" s="44"/>
      <c r="C19" s="44"/>
      <c r="D19" s="189"/>
      <c r="E19" s="45"/>
      <c r="F19" s="178"/>
      <c r="G19" s="65"/>
      <c r="H19" s="184"/>
      <c r="I19" s="65"/>
      <c r="J19" s="176"/>
      <c r="K19" s="47"/>
    </row>
    <row r="20" spans="1:11" x14ac:dyDescent="0.25">
      <c r="A20" s="44"/>
      <c r="B20" s="44"/>
      <c r="C20" s="44"/>
      <c r="D20" s="44"/>
      <c r="E20" s="45"/>
      <c r="F20" s="54"/>
      <c r="G20" s="66"/>
      <c r="H20" s="56"/>
      <c r="I20" s="56"/>
      <c r="J20" s="56"/>
      <c r="K20" s="47"/>
    </row>
    <row r="21" spans="1:11" x14ac:dyDescent="0.25">
      <c r="A21" s="44" t="s">
        <v>56</v>
      </c>
      <c r="B21" s="44"/>
      <c r="C21" s="44"/>
      <c r="D21" s="44"/>
      <c r="E21" s="45"/>
      <c r="F21" s="54"/>
      <c r="G21" s="66"/>
      <c r="H21" s="54"/>
      <c r="I21" s="56"/>
      <c r="J21" s="175">
        <f>J7+J10+J13+J18</f>
        <v>0</v>
      </c>
      <c r="K21" s="47">
        <v>52</v>
      </c>
    </row>
    <row r="22" spans="1:11" x14ac:dyDescent="0.25">
      <c r="A22" s="44"/>
      <c r="B22" s="44"/>
      <c r="C22" s="44"/>
      <c r="D22" s="44"/>
      <c r="E22" s="45"/>
      <c r="F22" s="54"/>
      <c r="G22" s="66"/>
      <c r="H22" s="56"/>
      <c r="I22" s="56"/>
      <c r="J22" s="176"/>
      <c r="K22" s="47"/>
    </row>
    <row r="24" spans="1:11" x14ac:dyDescent="0.25">
      <c r="A24" s="44" t="s">
        <v>276</v>
      </c>
    </row>
    <row r="25" spans="1:11" ht="22.5" customHeight="1" x14ac:dyDescent="0.25">
      <c r="A25" s="50" t="s">
        <v>221</v>
      </c>
      <c r="B25" s="67"/>
      <c r="C25" s="67"/>
      <c r="D25" s="67"/>
      <c r="E25" s="67"/>
      <c r="F25" s="67"/>
      <c r="G25" s="67"/>
      <c r="H25" s="67"/>
      <c r="I25" s="67"/>
      <c r="J25" s="67"/>
      <c r="K25" s="67"/>
    </row>
    <row r="27" spans="1:11" x14ac:dyDescent="0.25">
      <c r="A27" s="17" t="s">
        <v>222</v>
      </c>
    </row>
    <row r="28" spans="1:11" x14ac:dyDescent="0.25">
      <c r="A28" s="17" t="s">
        <v>214</v>
      </c>
    </row>
    <row r="31" spans="1:11" ht="15.5" x14ac:dyDescent="0.35">
      <c r="A31" s="19" t="s">
        <v>208</v>
      </c>
    </row>
    <row r="33" spans="1:11" ht="11.25" customHeight="1" x14ac:dyDescent="0.25">
      <c r="A33" s="49"/>
      <c r="B33" s="57"/>
      <c r="C33" s="44"/>
      <c r="D33" s="44"/>
      <c r="E33" s="45"/>
      <c r="F33" s="44"/>
      <c r="G33" s="44"/>
      <c r="H33" s="44" t="s">
        <v>49</v>
      </c>
      <c r="I33" s="44"/>
      <c r="J33" s="187" t="s">
        <v>207</v>
      </c>
      <c r="K33" s="187"/>
    </row>
    <row r="34" spans="1:11" x14ac:dyDescent="0.25">
      <c r="A34" s="49"/>
      <c r="B34" s="57"/>
      <c r="C34" s="44"/>
      <c r="D34" s="45" t="s">
        <v>50</v>
      </c>
      <c r="E34" s="45"/>
      <c r="F34" s="44" t="s">
        <v>51</v>
      </c>
      <c r="G34" s="44"/>
      <c r="H34" s="44" t="s">
        <v>52</v>
      </c>
      <c r="I34" s="44"/>
      <c r="J34" s="187"/>
      <c r="K34" s="187"/>
    </row>
    <row r="35" spans="1:11" x14ac:dyDescent="0.25">
      <c r="A35" s="44"/>
      <c r="B35" s="44"/>
      <c r="C35" s="44"/>
      <c r="D35" s="44"/>
      <c r="E35" s="45"/>
      <c r="F35" s="45"/>
      <c r="G35" s="44"/>
      <c r="H35" s="44"/>
      <c r="I35" s="44"/>
      <c r="J35" s="44"/>
      <c r="K35" s="47"/>
    </row>
    <row r="36" spans="1:11" x14ac:dyDescent="0.25">
      <c r="A36" s="44" t="s">
        <v>275</v>
      </c>
      <c r="B36" s="44"/>
      <c r="C36" s="44"/>
      <c r="D36" s="188">
        <f>'Page 4'!J41</f>
        <v>0</v>
      </c>
      <c r="E36" s="47">
        <v>53</v>
      </c>
      <c r="F36" s="177">
        <f>D36*'Page 4'!J31</f>
        <v>0</v>
      </c>
      <c r="G36" s="47">
        <v>57</v>
      </c>
      <c r="H36" s="183"/>
      <c r="I36" s="47">
        <v>61</v>
      </c>
      <c r="J36" s="175">
        <f>F36-H36</f>
        <v>0</v>
      </c>
      <c r="K36" s="47">
        <v>65</v>
      </c>
    </row>
    <row r="37" spans="1:11" x14ac:dyDescent="0.25">
      <c r="A37" s="44" t="s">
        <v>284</v>
      </c>
      <c r="B37" s="44"/>
      <c r="C37" s="44"/>
      <c r="D37" s="189"/>
      <c r="E37" s="47"/>
      <c r="F37" s="178"/>
      <c r="G37" s="63"/>
      <c r="H37" s="184"/>
      <c r="I37" s="63"/>
      <c r="J37" s="176"/>
      <c r="K37" s="47"/>
    </row>
    <row r="38" spans="1:11" x14ac:dyDescent="0.25">
      <c r="A38" s="44"/>
      <c r="B38" s="44"/>
      <c r="C38" s="44"/>
      <c r="D38" s="64"/>
      <c r="E38" s="47"/>
      <c r="F38" s="55"/>
      <c r="G38" s="63"/>
      <c r="H38" s="52"/>
      <c r="I38" s="63"/>
      <c r="J38" s="52"/>
      <c r="K38" s="47"/>
    </row>
    <row r="39" spans="1:11" x14ac:dyDescent="0.25">
      <c r="A39" s="44" t="s">
        <v>53</v>
      </c>
      <c r="B39" s="44"/>
      <c r="C39" s="44"/>
      <c r="D39" s="179">
        <f>D10</f>
        <v>0</v>
      </c>
      <c r="E39" s="47">
        <v>54</v>
      </c>
      <c r="F39" s="177">
        <f>D39*'Page 4'!J31</f>
        <v>0</v>
      </c>
      <c r="G39" s="47">
        <v>58</v>
      </c>
      <c r="H39" s="183"/>
      <c r="I39" s="47">
        <v>62</v>
      </c>
      <c r="J39" s="175">
        <f>F39-H39</f>
        <v>0</v>
      </c>
      <c r="K39" s="47">
        <v>66</v>
      </c>
    </row>
    <row r="40" spans="1:11" x14ac:dyDescent="0.25">
      <c r="A40" s="44" t="s">
        <v>55</v>
      </c>
      <c r="B40" s="44"/>
      <c r="C40" s="44"/>
      <c r="D40" s="180"/>
      <c r="E40" s="47"/>
      <c r="F40" s="178"/>
      <c r="G40" s="63"/>
      <c r="H40" s="184"/>
      <c r="I40" s="63"/>
      <c r="J40" s="176"/>
      <c r="K40" s="47"/>
    </row>
    <row r="41" spans="1:11" x14ac:dyDescent="0.25">
      <c r="A41" s="44"/>
      <c r="B41" s="44"/>
      <c r="C41" s="44"/>
      <c r="D41" s="44"/>
      <c r="E41" s="47"/>
      <c r="F41" s="55"/>
      <c r="G41" s="63"/>
      <c r="H41" s="52"/>
      <c r="I41" s="63"/>
      <c r="J41" s="52"/>
      <c r="K41" s="47"/>
    </row>
    <row r="42" spans="1:11" x14ac:dyDescent="0.25">
      <c r="A42" s="44" t="s">
        <v>64</v>
      </c>
      <c r="B42" s="44"/>
      <c r="C42" s="44"/>
      <c r="D42" s="1">
        <v>0</v>
      </c>
      <c r="E42" s="47">
        <v>55</v>
      </c>
      <c r="F42" s="181"/>
      <c r="G42" s="47">
        <v>59</v>
      </c>
      <c r="H42" s="183"/>
      <c r="I42" s="47">
        <v>63</v>
      </c>
      <c r="J42" s="175">
        <f>F42-H42</f>
        <v>0</v>
      </c>
      <c r="K42" s="47">
        <v>67</v>
      </c>
    </row>
    <row r="43" spans="1:11" x14ac:dyDescent="0.25">
      <c r="A43" s="44" t="s">
        <v>65</v>
      </c>
      <c r="B43" s="44"/>
      <c r="C43" s="44"/>
      <c r="D43" s="2">
        <v>0</v>
      </c>
      <c r="E43" s="47" t="s">
        <v>218</v>
      </c>
      <c r="F43" s="182"/>
      <c r="G43" s="63"/>
      <c r="H43" s="184"/>
      <c r="I43" s="63"/>
      <c r="J43" s="176"/>
      <c r="K43" s="47"/>
    </row>
    <row r="44" spans="1:11" x14ac:dyDescent="0.25">
      <c r="A44" s="44" t="s">
        <v>66</v>
      </c>
      <c r="B44" s="44"/>
      <c r="C44" s="44"/>
      <c r="D44" s="2">
        <v>0</v>
      </c>
      <c r="E44" s="47" t="s">
        <v>219</v>
      </c>
      <c r="F44" s="55"/>
      <c r="G44" s="63"/>
      <c r="H44" s="52"/>
      <c r="I44" s="63"/>
      <c r="J44" s="52"/>
      <c r="K44" s="47"/>
    </row>
    <row r="45" spans="1:11" x14ac:dyDescent="0.25">
      <c r="A45" s="44" t="s">
        <v>74</v>
      </c>
      <c r="B45" s="44"/>
      <c r="C45" s="44"/>
      <c r="D45" s="2">
        <v>0</v>
      </c>
      <c r="E45" s="47" t="s">
        <v>220</v>
      </c>
      <c r="F45" s="55"/>
      <c r="G45" s="63"/>
      <c r="H45" s="52"/>
      <c r="I45" s="63"/>
      <c r="J45" s="52"/>
      <c r="K45" s="47"/>
    </row>
    <row r="46" spans="1:11" x14ac:dyDescent="0.25">
      <c r="A46" s="44"/>
      <c r="B46" s="44"/>
      <c r="C46" s="44"/>
      <c r="D46" s="68"/>
      <c r="E46" s="47"/>
      <c r="F46" s="55"/>
      <c r="G46" s="63"/>
      <c r="H46" s="52"/>
      <c r="I46" s="63"/>
      <c r="J46" s="52"/>
      <c r="K46" s="47"/>
    </row>
    <row r="47" spans="1:11" x14ac:dyDescent="0.25">
      <c r="A47" s="44" t="s">
        <v>54</v>
      </c>
      <c r="B47" s="44"/>
      <c r="C47" s="44"/>
      <c r="D47" s="185">
        <f>D18</f>
        <v>0.14380000000000001</v>
      </c>
      <c r="E47" s="47">
        <v>56</v>
      </c>
      <c r="F47" s="177">
        <f>D47*'Page 4'!J31</f>
        <v>0</v>
      </c>
      <c r="G47" s="47">
        <v>60</v>
      </c>
      <c r="H47" s="183"/>
      <c r="I47" s="47">
        <v>64</v>
      </c>
      <c r="J47" s="175">
        <f>F47-H47</f>
        <v>0</v>
      </c>
      <c r="K47" s="47">
        <v>68</v>
      </c>
    </row>
    <row r="48" spans="1:11" x14ac:dyDescent="0.25">
      <c r="A48" s="44" t="s">
        <v>55</v>
      </c>
      <c r="B48" s="44"/>
      <c r="C48" s="44"/>
      <c r="D48" s="186"/>
      <c r="E48" s="45"/>
      <c r="F48" s="178"/>
      <c r="G48" s="65"/>
      <c r="H48" s="184"/>
      <c r="I48" s="65"/>
      <c r="J48" s="176"/>
      <c r="K48" s="47"/>
    </row>
    <row r="49" spans="1:11" x14ac:dyDescent="0.25">
      <c r="A49" s="44"/>
      <c r="B49" s="44"/>
      <c r="C49" s="44"/>
      <c r="D49" s="44"/>
      <c r="E49" s="45"/>
      <c r="F49" s="54"/>
      <c r="G49" s="66"/>
      <c r="H49" s="56"/>
      <c r="I49" s="56"/>
      <c r="J49" s="56"/>
      <c r="K49" s="47"/>
    </row>
    <row r="50" spans="1:11" x14ac:dyDescent="0.25">
      <c r="A50" s="44" t="s">
        <v>56</v>
      </c>
      <c r="B50" s="44"/>
      <c r="C50" s="44"/>
      <c r="D50" s="44"/>
      <c r="E50" s="45"/>
      <c r="F50" s="54"/>
      <c r="G50" s="66"/>
      <c r="H50" s="54"/>
      <c r="I50" s="56"/>
      <c r="J50" s="175">
        <f>J36+J39+J42+J47</f>
        <v>0</v>
      </c>
      <c r="K50" s="47">
        <v>69</v>
      </c>
    </row>
    <row r="51" spans="1:11" x14ac:dyDescent="0.25">
      <c r="A51" s="44"/>
      <c r="B51" s="44"/>
      <c r="C51" s="44"/>
      <c r="D51" s="44"/>
      <c r="E51" s="45"/>
      <c r="F51" s="54"/>
      <c r="G51" s="66"/>
      <c r="H51" s="56"/>
      <c r="I51" s="56"/>
      <c r="J51" s="176"/>
      <c r="K51" s="47"/>
    </row>
    <row r="53" spans="1:11" x14ac:dyDescent="0.25">
      <c r="A53" s="44" t="s">
        <v>277</v>
      </c>
    </row>
    <row r="54" spans="1:11" ht="22.5" customHeight="1" x14ac:dyDescent="0.25">
      <c r="A54" s="50" t="s">
        <v>223</v>
      </c>
      <c r="B54" s="67"/>
      <c r="C54" s="67"/>
      <c r="D54" s="67"/>
      <c r="E54" s="67"/>
      <c r="F54" s="67"/>
      <c r="G54" s="67"/>
      <c r="H54" s="67"/>
      <c r="I54" s="67"/>
      <c r="J54" s="67"/>
      <c r="K54" s="67"/>
    </row>
    <row r="56" spans="1:11" x14ac:dyDescent="0.25">
      <c r="A56" s="17" t="s">
        <v>224</v>
      </c>
    </row>
    <row r="57" spans="1:11" x14ac:dyDescent="0.25">
      <c r="A57" s="17" t="s">
        <v>214</v>
      </c>
    </row>
  </sheetData>
  <sheetProtection formatCells="0"/>
  <mergeCells count="34">
    <mergeCell ref="J13:J14"/>
    <mergeCell ref="H7:H8"/>
    <mergeCell ref="H10:H11"/>
    <mergeCell ref="J7:J8"/>
    <mergeCell ref="J10:J11"/>
    <mergeCell ref="J4:K5"/>
    <mergeCell ref="J47:J48"/>
    <mergeCell ref="H13:H14"/>
    <mergeCell ref="H18:H19"/>
    <mergeCell ref="D36:D37"/>
    <mergeCell ref="F18:F19"/>
    <mergeCell ref="J18:J19"/>
    <mergeCell ref="J21:J22"/>
    <mergeCell ref="H36:H37"/>
    <mergeCell ref="J33:K34"/>
    <mergeCell ref="D7:D8"/>
    <mergeCell ref="D10:D11"/>
    <mergeCell ref="D18:D19"/>
    <mergeCell ref="F7:F8"/>
    <mergeCell ref="F10:F11"/>
    <mergeCell ref="F13:F14"/>
    <mergeCell ref="J50:J51"/>
    <mergeCell ref="F36:F37"/>
    <mergeCell ref="J36:J37"/>
    <mergeCell ref="D39:D40"/>
    <mergeCell ref="F39:F40"/>
    <mergeCell ref="J39:J40"/>
    <mergeCell ref="F42:F43"/>
    <mergeCell ref="J42:J43"/>
    <mergeCell ref="H39:H40"/>
    <mergeCell ref="H42:H43"/>
    <mergeCell ref="H47:H48"/>
    <mergeCell ref="D47:D48"/>
    <mergeCell ref="F47:F48"/>
  </mergeCells>
  <pageMargins left="0.70866141732283472" right="0.70866141732283472" top="0.74803149606299213" bottom="0.74803149606299213" header="0.31496062992125984" footer="0.31496062992125984"/>
  <pageSetup paperSize="9" orientation="portrait" r:id="rId1"/>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51"/>
  <sheetViews>
    <sheetView view="pageLayout" topLeftCell="A32" zoomScaleNormal="100" workbookViewId="0">
      <selection activeCell="A51" sqref="A51"/>
    </sheetView>
  </sheetViews>
  <sheetFormatPr defaultColWidth="6.90625" defaultRowHeight="10.5" x14ac:dyDescent="0.25"/>
  <cols>
    <col min="1" max="6" width="6.90625" style="17"/>
    <col min="7" max="7" width="2.6328125" style="17" customWidth="1"/>
    <col min="8" max="8" width="15" style="17" customWidth="1"/>
    <col min="9" max="9" width="5.453125" style="18" customWidth="1"/>
    <col min="10" max="10" width="4.08984375" style="17" customWidth="1"/>
    <col min="11" max="11" width="15" style="17" customWidth="1"/>
    <col min="12" max="12" width="5.453125" style="18" customWidth="1"/>
    <col min="13" max="16384" width="6.90625" style="17"/>
  </cols>
  <sheetData>
    <row r="1" spans="1:12" ht="22.5" customHeight="1" x14ac:dyDescent="0.25"/>
    <row r="2" spans="1:12" x14ac:dyDescent="0.25">
      <c r="A2" s="22" t="s">
        <v>181</v>
      </c>
    </row>
    <row r="4" spans="1:12" ht="22.5" customHeight="1" x14ac:dyDescent="0.25">
      <c r="A4" s="17" t="s">
        <v>182</v>
      </c>
      <c r="B4"/>
      <c r="C4"/>
      <c r="D4"/>
      <c r="E4"/>
      <c r="F4"/>
      <c r="G4"/>
      <c r="H4"/>
      <c r="I4"/>
      <c r="J4"/>
      <c r="K4"/>
      <c r="L4"/>
    </row>
    <row r="5" spans="1:12" x14ac:dyDescent="0.25">
      <c r="A5" s="17" t="s">
        <v>102</v>
      </c>
    </row>
    <row r="6" spans="1:12" x14ac:dyDescent="0.25">
      <c r="A6" s="17" t="s">
        <v>19</v>
      </c>
      <c r="H6" s="193">
        <f>' Page 2'!H5</f>
        <v>0</v>
      </c>
      <c r="I6" s="18">
        <v>70</v>
      </c>
      <c r="K6" s="193">
        <f>H6</f>
        <v>0</v>
      </c>
      <c r="L6" s="18" t="s">
        <v>225</v>
      </c>
    </row>
    <row r="7" spans="1:12" x14ac:dyDescent="0.25">
      <c r="H7" s="194"/>
      <c r="K7" s="194"/>
    </row>
    <row r="9" spans="1:12" x14ac:dyDescent="0.25">
      <c r="H9" s="23" t="s">
        <v>183</v>
      </c>
      <c r="K9" s="23" t="s">
        <v>57</v>
      </c>
    </row>
    <row r="11" spans="1:12" ht="11.25" customHeight="1" x14ac:dyDescent="0.25">
      <c r="A11" s="31" t="s">
        <v>99</v>
      </c>
      <c r="B11" s="30"/>
      <c r="C11" s="30"/>
      <c r="D11" s="30"/>
      <c r="E11" s="30"/>
      <c r="F11" s="30"/>
      <c r="G11" s="69"/>
      <c r="H11" s="199"/>
      <c r="I11" s="18">
        <v>71</v>
      </c>
      <c r="K11" s="191" t="e">
        <f>' Page 2'!H19</f>
        <v>#DIV/0!</v>
      </c>
      <c r="L11" s="18" t="s">
        <v>210</v>
      </c>
    </row>
    <row r="12" spans="1:12" x14ac:dyDescent="0.25">
      <c r="A12" s="31" t="s">
        <v>184</v>
      </c>
      <c r="B12" s="30"/>
      <c r="C12" s="30"/>
      <c r="D12" s="30"/>
      <c r="E12" s="30"/>
      <c r="F12" s="30"/>
      <c r="G12" s="69"/>
      <c r="H12" s="200"/>
      <c r="K12" s="192"/>
    </row>
    <row r="13" spans="1:12" x14ac:dyDescent="0.25">
      <c r="A13" s="30"/>
      <c r="B13" s="30"/>
      <c r="C13" s="30"/>
      <c r="D13" s="30"/>
      <c r="E13" s="30"/>
      <c r="F13" s="30"/>
    </row>
    <row r="15" spans="1:12" x14ac:dyDescent="0.25">
      <c r="A15" s="22" t="s">
        <v>26</v>
      </c>
    </row>
    <row r="17" spans="1:12" ht="11.25" customHeight="1" x14ac:dyDescent="0.25">
      <c r="A17" s="31" t="s">
        <v>185</v>
      </c>
      <c r="B17" s="31"/>
      <c r="C17" s="31"/>
      <c r="D17" s="31"/>
      <c r="E17" s="31"/>
      <c r="F17" s="31"/>
      <c r="H17" s="149"/>
      <c r="I17" s="18">
        <v>72</v>
      </c>
      <c r="K17" s="149"/>
      <c r="L17" s="18" t="s">
        <v>211</v>
      </c>
    </row>
    <row r="18" spans="1:12" x14ac:dyDescent="0.25">
      <c r="A18" s="31" t="s">
        <v>186</v>
      </c>
      <c r="B18" s="31"/>
      <c r="C18" s="31"/>
      <c r="D18" s="31"/>
      <c r="E18" s="31"/>
      <c r="F18" s="31"/>
      <c r="H18" s="150"/>
      <c r="K18" s="150"/>
    </row>
    <row r="19" spans="1:12" x14ac:dyDescent="0.25">
      <c r="B19" s="33"/>
      <c r="C19" s="33"/>
      <c r="D19" s="33"/>
      <c r="E19" s="33"/>
      <c r="F19" s="33"/>
    </row>
    <row r="20" spans="1:12" x14ac:dyDescent="0.25">
      <c r="A20" s="33"/>
      <c r="B20" s="33"/>
      <c r="C20" s="33"/>
      <c r="D20" s="33"/>
      <c r="E20" s="33"/>
      <c r="F20" s="33"/>
    </row>
    <row r="21" spans="1:12" ht="11.25" customHeight="1" x14ac:dyDescent="0.25">
      <c r="A21" s="17" t="s">
        <v>226</v>
      </c>
      <c r="H21" s="142">
        <f>H17*H11</f>
        <v>0</v>
      </c>
      <c r="I21" s="18">
        <v>73</v>
      </c>
      <c r="K21" s="142" t="e">
        <f>K17*K11</f>
        <v>#DIV/0!</v>
      </c>
      <c r="L21" s="18" t="s">
        <v>212</v>
      </c>
    </row>
    <row r="22" spans="1:12" x14ac:dyDescent="0.25">
      <c r="H22" s="143"/>
      <c r="K22" s="143"/>
    </row>
    <row r="25" spans="1:12" x14ac:dyDescent="0.25">
      <c r="A25" s="17" t="s">
        <v>227</v>
      </c>
      <c r="J25" s="195" t="e">
        <f>K21-H21</f>
        <v>#DIV/0!</v>
      </c>
      <c r="K25" s="196"/>
      <c r="L25" s="18">
        <v>74</v>
      </c>
    </row>
    <row r="26" spans="1:12" x14ac:dyDescent="0.25">
      <c r="J26" s="197"/>
      <c r="K26" s="198"/>
    </row>
    <row r="28" spans="1:12" x14ac:dyDescent="0.25">
      <c r="A28" s="22" t="s">
        <v>58</v>
      </c>
    </row>
    <row r="30" spans="1:12" ht="11.25" customHeight="1" x14ac:dyDescent="0.25">
      <c r="A30" s="31" t="s">
        <v>100</v>
      </c>
      <c r="B30" s="31"/>
      <c r="C30" s="31"/>
      <c r="D30" s="31"/>
      <c r="E30" s="31"/>
      <c r="F30" s="31"/>
      <c r="G30" s="33"/>
      <c r="H30" s="149"/>
      <c r="I30" s="18" t="s">
        <v>87</v>
      </c>
      <c r="K30" s="142">
        <f>' Page 2'!H58</f>
        <v>0</v>
      </c>
      <c r="L30" s="18" t="s">
        <v>87</v>
      </c>
    </row>
    <row r="31" spans="1:12" x14ac:dyDescent="0.25">
      <c r="A31" s="31" t="s">
        <v>187</v>
      </c>
      <c r="B31" s="31"/>
      <c r="C31" s="31"/>
      <c r="D31" s="31"/>
      <c r="E31" s="31"/>
      <c r="F31" s="31"/>
      <c r="G31" s="33"/>
      <c r="H31" s="150"/>
      <c r="K31" s="143"/>
    </row>
    <row r="32" spans="1:12" x14ac:dyDescent="0.25">
      <c r="A32" s="31" t="s">
        <v>101</v>
      </c>
      <c r="B32" s="31"/>
      <c r="C32" s="31"/>
      <c r="D32" s="31"/>
      <c r="E32" s="31"/>
      <c r="F32" s="31"/>
    </row>
    <row r="34" spans="1:12" ht="11.25" customHeight="1" x14ac:dyDescent="0.25">
      <c r="A34" s="31" t="s">
        <v>228</v>
      </c>
      <c r="B34" s="31"/>
      <c r="C34" s="31"/>
      <c r="D34" s="31"/>
      <c r="E34" s="31"/>
      <c r="F34" s="31"/>
      <c r="H34" s="142">
        <f>H30*H11</f>
        <v>0</v>
      </c>
      <c r="I34" s="18">
        <v>76</v>
      </c>
      <c r="K34" s="142" t="e">
        <f>K30*K11</f>
        <v>#DIV/0!</v>
      </c>
      <c r="L34" s="18" t="s">
        <v>88</v>
      </c>
    </row>
    <row r="35" spans="1:12" x14ac:dyDescent="0.25">
      <c r="A35" s="31" t="s">
        <v>103</v>
      </c>
      <c r="B35" s="31"/>
      <c r="C35" s="31"/>
      <c r="D35" s="31"/>
      <c r="E35" s="31"/>
      <c r="F35" s="31"/>
      <c r="H35" s="143"/>
      <c r="K35" s="143"/>
    </row>
    <row r="37" spans="1:12" ht="11.25" customHeight="1" x14ac:dyDescent="0.25">
      <c r="A37" s="31" t="s">
        <v>104</v>
      </c>
      <c r="B37" s="31"/>
      <c r="C37" s="31"/>
      <c r="D37" s="31"/>
      <c r="E37" s="31"/>
      <c r="F37" s="31"/>
      <c r="H37" s="149"/>
      <c r="I37" s="18">
        <v>77</v>
      </c>
      <c r="K37" s="142">
        <f>'Page 3'!H2</f>
        <v>0</v>
      </c>
      <c r="L37" s="18" t="s">
        <v>89</v>
      </c>
    </row>
    <row r="38" spans="1:12" x14ac:dyDescent="0.25">
      <c r="A38" s="31" t="s">
        <v>105</v>
      </c>
      <c r="B38" s="31"/>
      <c r="C38" s="31"/>
      <c r="D38" s="31"/>
      <c r="E38" s="31"/>
      <c r="F38" s="31"/>
      <c r="H38" s="150"/>
      <c r="K38" s="143"/>
    </row>
    <row r="40" spans="1:12" ht="11.25" customHeight="1" x14ac:dyDescent="0.25">
      <c r="A40" s="31" t="s">
        <v>229</v>
      </c>
      <c r="B40" s="31"/>
      <c r="C40" s="31"/>
      <c r="D40" s="31"/>
      <c r="E40" s="31"/>
      <c r="F40" s="31"/>
      <c r="H40" s="142">
        <f>MIN(H34,H37)</f>
        <v>0</v>
      </c>
      <c r="I40" s="18">
        <v>78</v>
      </c>
      <c r="K40" s="142" t="e">
        <f>MIN(K34,K37)</f>
        <v>#DIV/0!</v>
      </c>
      <c r="L40" s="18" t="s">
        <v>90</v>
      </c>
    </row>
    <row r="41" spans="1:12" x14ac:dyDescent="0.25">
      <c r="A41" s="31" t="s">
        <v>106</v>
      </c>
      <c r="B41" s="31"/>
      <c r="C41" s="31"/>
      <c r="D41" s="31"/>
      <c r="E41" s="31"/>
      <c r="F41" s="31"/>
      <c r="H41" s="143"/>
      <c r="K41" s="143"/>
    </row>
    <row r="43" spans="1:12" ht="11.25" customHeight="1" x14ac:dyDescent="0.25">
      <c r="A43" s="31" t="s">
        <v>230</v>
      </c>
      <c r="B43" s="31"/>
      <c r="C43" s="31"/>
      <c r="D43" s="31"/>
      <c r="E43" s="31"/>
      <c r="F43" s="31"/>
      <c r="H43" s="142">
        <f>'Page 3'!H8</f>
        <v>0</v>
      </c>
      <c r="I43" s="18">
        <v>79</v>
      </c>
      <c r="K43" s="142">
        <f>'Page 3'!H8</f>
        <v>0</v>
      </c>
      <c r="L43" s="18" t="s">
        <v>213</v>
      </c>
    </row>
    <row r="44" spans="1:12" x14ac:dyDescent="0.25">
      <c r="A44" s="31" t="s">
        <v>188</v>
      </c>
      <c r="B44" s="31"/>
      <c r="C44" s="31"/>
      <c r="D44" s="31"/>
      <c r="E44" s="31"/>
      <c r="F44" s="31"/>
      <c r="H44" s="143"/>
      <c r="K44" s="143"/>
    </row>
    <row r="46" spans="1:12" ht="11.25" customHeight="1" x14ac:dyDescent="0.25">
      <c r="A46" s="31" t="s">
        <v>231</v>
      </c>
      <c r="B46" s="31"/>
      <c r="C46" s="31"/>
      <c r="D46" s="31"/>
      <c r="E46" s="31"/>
      <c r="F46" s="31"/>
      <c r="H46" s="142">
        <f>MIN(H40,H43)</f>
        <v>0</v>
      </c>
      <c r="I46" s="18">
        <v>80</v>
      </c>
      <c r="K46" s="142" t="e">
        <f>MIN(K40,K43)</f>
        <v>#DIV/0!</v>
      </c>
      <c r="L46" s="18" t="s">
        <v>91</v>
      </c>
    </row>
    <row r="47" spans="1:12" x14ac:dyDescent="0.25">
      <c r="A47" s="31" t="s">
        <v>189</v>
      </c>
      <c r="B47" s="31"/>
      <c r="C47" s="31"/>
      <c r="D47" s="31"/>
      <c r="E47" s="31"/>
      <c r="F47" s="31"/>
      <c r="H47" s="143"/>
      <c r="K47" s="143"/>
    </row>
    <row r="48" spans="1:12" x14ac:dyDescent="0.25">
      <c r="A48" s="31" t="s">
        <v>190</v>
      </c>
      <c r="B48" s="31"/>
      <c r="C48" s="31"/>
      <c r="D48" s="31"/>
      <c r="E48" s="31"/>
      <c r="F48" s="31"/>
    </row>
    <row r="50" spans="1:12" ht="11.25" customHeight="1" x14ac:dyDescent="0.25">
      <c r="A50" s="17" t="s">
        <v>232</v>
      </c>
      <c r="J50" s="195" t="e">
        <f>K46-H46</f>
        <v>#DIV/0!</v>
      </c>
      <c r="K50" s="196"/>
      <c r="L50" s="18">
        <v>81</v>
      </c>
    </row>
    <row r="51" spans="1:12" x14ac:dyDescent="0.25">
      <c r="J51" s="197"/>
      <c r="K51" s="198"/>
    </row>
  </sheetData>
  <sheetProtection formatCells="0"/>
  <mergeCells count="22">
    <mergeCell ref="J50:K51"/>
    <mergeCell ref="H40:H41"/>
    <mergeCell ref="H43:H44"/>
    <mergeCell ref="H46:H47"/>
    <mergeCell ref="K43:K44"/>
    <mergeCell ref="H34:H35"/>
    <mergeCell ref="K34:K35"/>
    <mergeCell ref="K37:K38"/>
    <mergeCell ref="K40:K41"/>
    <mergeCell ref="K46:K47"/>
    <mergeCell ref="H37:H38"/>
    <mergeCell ref="K30:K31"/>
    <mergeCell ref="K11:K12"/>
    <mergeCell ref="K6:K7"/>
    <mergeCell ref="H6:H7"/>
    <mergeCell ref="J25:K26"/>
    <mergeCell ref="H21:H22"/>
    <mergeCell ref="K21:K22"/>
    <mergeCell ref="H11:H12"/>
    <mergeCell ref="H17:H18"/>
    <mergeCell ref="K17:K18"/>
    <mergeCell ref="H30:H31"/>
  </mergeCells>
  <pageMargins left="0.70866141732283472" right="0.70866141732283472" top="0.74803149606299213" bottom="0.74803149606299213" header="0.31496062992125984" footer="0.31496062992125984"/>
  <pageSetup paperSize="9" orientation="portrait" r:id="rId1"/>
  <headerFoot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58"/>
  <sheetViews>
    <sheetView view="pageLayout" topLeftCell="A36" zoomScaleNormal="100" workbookViewId="0">
      <selection activeCell="L57" sqref="L57"/>
    </sheetView>
  </sheetViews>
  <sheetFormatPr defaultColWidth="6.90625" defaultRowHeight="10.5" x14ac:dyDescent="0.25"/>
  <cols>
    <col min="1" max="10" width="6.90625" style="70"/>
    <col min="11" max="11" width="15" style="70" customWidth="1"/>
    <col min="12" max="12" width="5.453125" style="71" customWidth="1"/>
    <col min="13" max="16384" width="6.90625" style="70"/>
  </cols>
  <sheetData>
    <row r="1" spans="1:12" ht="22.5" customHeight="1" x14ac:dyDescent="0.25"/>
    <row r="3" spans="1:12" x14ac:dyDescent="0.25">
      <c r="A3" s="71" t="s">
        <v>67</v>
      </c>
    </row>
    <row r="5" spans="1:12" x14ac:dyDescent="0.25">
      <c r="A5" s="72" t="s">
        <v>76</v>
      </c>
      <c r="B5" s="73"/>
      <c r="C5" s="73"/>
      <c r="D5" s="73"/>
      <c r="E5" s="73"/>
      <c r="F5" s="73"/>
      <c r="G5" s="73"/>
      <c r="H5" s="73"/>
      <c r="I5" s="73"/>
      <c r="J5" s="73"/>
      <c r="K5" s="74"/>
      <c r="L5" s="75">
        <v>82</v>
      </c>
    </row>
    <row r="6" spans="1:12" x14ac:dyDescent="0.25">
      <c r="A6" s="76"/>
      <c r="K6" s="77"/>
    </row>
    <row r="7" spans="1:12" x14ac:dyDescent="0.25">
      <c r="A7" s="78" t="s">
        <v>77</v>
      </c>
      <c r="K7" s="77"/>
    </row>
    <row r="8" spans="1:12" x14ac:dyDescent="0.25">
      <c r="A8" s="78" t="s">
        <v>78</v>
      </c>
      <c r="K8" s="77"/>
    </row>
    <row r="9" spans="1:12" x14ac:dyDescent="0.25">
      <c r="A9" s="79"/>
      <c r="K9" s="77"/>
    </row>
    <row r="10" spans="1:12" x14ac:dyDescent="0.25">
      <c r="A10" s="78" t="s">
        <v>79</v>
      </c>
      <c r="K10" s="77"/>
    </row>
    <row r="11" spans="1:12" x14ac:dyDescent="0.25">
      <c r="A11" s="78" t="s">
        <v>139</v>
      </c>
      <c r="K11" s="77"/>
    </row>
    <row r="12" spans="1:12" x14ac:dyDescent="0.25">
      <c r="A12" s="3"/>
      <c r="B12" s="4"/>
      <c r="C12" s="4"/>
      <c r="D12" s="4"/>
      <c r="E12" s="4"/>
      <c r="F12" s="4"/>
      <c r="G12" s="4"/>
      <c r="H12" s="4"/>
      <c r="I12" s="4"/>
      <c r="J12" s="4"/>
      <c r="K12" s="5"/>
    </row>
    <row r="13" spans="1:12" x14ac:dyDescent="0.25">
      <c r="A13" s="3"/>
      <c r="B13" s="4"/>
      <c r="C13" s="4"/>
      <c r="D13" s="4"/>
      <c r="E13" s="4"/>
      <c r="F13" s="4"/>
      <c r="G13" s="4"/>
      <c r="H13" s="4"/>
      <c r="I13" s="4"/>
      <c r="J13" s="4"/>
      <c r="K13" s="5"/>
    </row>
    <row r="14" spans="1:12" x14ac:dyDescent="0.25">
      <c r="A14" s="3"/>
      <c r="B14" s="4"/>
      <c r="C14" s="4"/>
      <c r="D14" s="4"/>
      <c r="E14" s="4"/>
      <c r="F14" s="4"/>
      <c r="G14" s="4"/>
      <c r="H14" s="4"/>
      <c r="I14" s="4"/>
      <c r="J14" s="4"/>
      <c r="K14" s="5"/>
    </row>
    <row r="15" spans="1:12" x14ac:dyDescent="0.25">
      <c r="A15" s="3"/>
      <c r="B15" s="4"/>
      <c r="C15" s="4"/>
      <c r="D15" s="4"/>
      <c r="E15" s="4"/>
      <c r="F15" s="4"/>
      <c r="G15" s="4"/>
      <c r="H15" s="4"/>
      <c r="I15" s="4"/>
      <c r="J15" s="4"/>
      <c r="K15" s="5"/>
    </row>
    <row r="16" spans="1:12" x14ac:dyDescent="0.25">
      <c r="A16" s="3"/>
      <c r="B16" s="4"/>
      <c r="C16" s="4"/>
      <c r="D16" s="4"/>
      <c r="E16" s="4"/>
      <c r="F16" s="4"/>
      <c r="G16" s="4"/>
      <c r="H16" s="4"/>
      <c r="I16" s="4"/>
      <c r="J16" s="4"/>
      <c r="K16" s="5"/>
    </row>
    <row r="17" spans="1:11" x14ac:dyDescent="0.25">
      <c r="A17" s="3"/>
      <c r="B17" s="4"/>
      <c r="C17" s="4"/>
      <c r="D17" s="4"/>
      <c r="E17" s="4"/>
      <c r="F17" s="4"/>
      <c r="G17" s="4"/>
      <c r="H17" s="4"/>
      <c r="I17" s="4"/>
      <c r="J17" s="4"/>
      <c r="K17" s="5"/>
    </row>
    <row r="18" spans="1:11" x14ac:dyDescent="0.25">
      <c r="A18" s="3"/>
      <c r="B18" s="4"/>
      <c r="C18" s="4"/>
      <c r="D18" s="4"/>
      <c r="E18" s="4"/>
      <c r="F18" s="4"/>
      <c r="G18" s="4"/>
      <c r="H18" s="4"/>
      <c r="I18" s="4"/>
      <c r="J18" s="4"/>
      <c r="K18" s="5"/>
    </row>
    <row r="19" spans="1:11" x14ac:dyDescent="0.25">
      <c r="A19" s="3"/>
      <c r="B19" s="4"/>
      <c r="C19" s="4"/>
      <c r="D19" s="4"/>
      <c r="E19" s="4"/>
      <c r="F19" s="4"/>
      <c r="G19" s="4"/>
      <c r="H19" s="4"/>
      <c r="I19" s="4"/>
      <c r="J19" s="4"/>
      <c r="K19" s="5"/>
    </row>
    <row r="20" spans="1:11" x14ac:dyDescent="0.25">
      <c r="A20" s="3"/>
      <c r="B20" s="4"/>
      <c r="C20" s="4"/>
      <c r="D20" s="4"/>
      <c r="E20" s="4"/>
      <c r="F20" s="4"/>
      <c r="G20" s="4"/>
      <c r="H20" s="4"/>
      <c r="I20" s="4"/>
      <c r="J20" s="4"/>
      <c r="K20" s="5"/>
    </row>
    <row r="21" spans="1:11" x14ac:dyDescent="0.25">
      <c r="A21" s="3"/>
      <c r="B21" s="4"/>
      <c r="C21" s="4"/>
      <c r="D21" s="4"/>
      <c r="E21" s="4"/>
      <c r="F21" s="4"/>
      <c r="G21" s="4"/>
      <c r="H21" s="4"/>
      <c r="I21" s="4"/>
      <c r="J21" s="4"/>
      <c r="K21" s="5"/>
    </row>
    <row r="22" spans="1:11" x14ac:dyDescent="0.25">
      <c r="A22" s="3"/>
      <c r="B22" s="4"/>
      <c r="C22" s="4"/>
      <c r="D22" s="4"/>
      <c r="E22" s="4"/>
      <c r="F22" s="4"/>
      <c r="G22" s="4"/>
      <c r="H22" s="4"/>
      <c r="I22" s="4"/>
      <c r="J22" s="4"/>
      <c r="K22" s="5"/>
    </row>
    <row r="23" spans="1:11" x14ac:dyDescent="0.25">
      <c r="A23" s="3"/>
      <c r="B23" s="4"/>
      <c r="C23" s="4"/>
      <c r="D23" s="4"/>
      <c r="E23" s="4"/>
      <c r="F23" s="4"/>
      <c r="G23" s="4"/>
      <c r="H23" s="4"/>
      <c r="I23" s="4"/>
      <c r="J23" s="4"/>
      <c r="K23" s="5"/>
    </row>
    <row r="24" spans="1:11" x14ac:dyDescent="0.25">
      <c r="A24" s="3"/>
      <c r="B24" s="4"/>
      <c r="C24" s="4"/>
      <c r="D24" s="4"/>
      <c r="E24" s="4"/>
      <c r="F24" s="4"/>
      <c r="G24" s="4"/>
      <c r="H24" s="4"/>
      <c r="I24" s="4"/>
      <c r="J24" s="4"/>
      <c r="K24" s="5"/>
    </row>
    <row r="25" spans="1:11" x14ac:dyDescent="0.25">
      <c r="A25" s="3"/>
      <c r="B25" s="4"/>
      <c r="C25" s="4"/>
      <c r="D25" s="4"/>
      <c r="E25" s="4"/>
      <c r="F25" s="4"/>
      <c r="G25" s="4"/>
      <c r="H25" s="4"/>
      <c r="I25" s="4"/>
      <c r="J25" s="4"/>
      <c r="K25" s="5"/>
    </row>
    <row r="26" spans="1:11" x14ac:dyDescent="0.25">
      <c r="A26" s="3"/>
      <c r="B26" s="4"/>
      <c r="C26" s="4"/>
      <c r="D26" s="4"/>
      <c r="E26" s="4"/>
      <c r="F26" s="4"/>
      <c r="G26" s="4"/>
      <c r="H26" s="4"/>
      <c r="I26" s="4"/>
      <c r="J26" s="4"/>
      <c r="K26" s="5"/>
    </row>
    <row r="27" spans="1:11" x14ac:dyDescent="0.25">
      <c r="A27" s="3"/>
      <c r="B27" s="4"/>
      <c r="C27" s="4"/>
      <c r="D27" s="4"/>
      <c r="E27" s="4"/>
      <c r="F27" s="4"/>
      <c r="G27" s="4"/>
      <c r="H27" s="4"/>
      <c r="I27" s="4"/>
      <c r="J27" s="4"/>
      <c r="K27" s="5"/>
    </row>
    <row r="28" spans="1:11" x14ac:dyDescent="0.25">
      <c r="A28" s="3"/>
      <c r="B28" s="4"/>
      <c r="C28" s="4"/>
      <c r="D28" s="4"/>
      <c r="E28" s="4"/>
      <c r="F28" s="4"/>
      <c r="G28" s="4"/>
      <c r="H28" s="4"/>
      <c r="I28" s="4"/>
      <c r="J28" s="4"/>
      <c r="K28" s="5"/>
    </row>
    <row r="29" spans="1:11" x14ac:dyDescent="0.25">
      <c r="A29" s="3"/>
      <c r="B29" s="4"/>
      <c r="C29" s="4"/>
      <c r="D29" s="4"/>
      <c r="E29" s="4"/>
      <c r="F29" s="4"/>
      <c r="G29" s="4"/>
      <c r="H29" s="4"/>
      <c r="I29" s="4"/>
      <c r="J29" s="4"/>
      <c r="K29" s="5"/>
    </row>
    <row r="30" spans="1:11" x14ac:dyDescent="0.25">
      <c r="A30" s="3"/>
      <c r="B30" s="4"/>
      <c r="C30" s="4"/>
      <c r="D30" s="4"/>
      <c r="E30" s="4"/>
      <c r="F30" s="4"/>
      <c r="G30" s="4"/>
      <c r="H30" s="4"/>
      <c r="I30" s="4"/>
      <c r="J30" s="4"/>
      <c r="K30" s="5"/>
    </row>
    <row r="31" spans="1:11" x14ac:dyDescent="0.25">
      <c r="A31" s="3"/>
      <c r="B31" s="4"/>
      <c r="C31" s="4"/>
      <c r="D31" s="4"/>
      <c r="E31" s="4"/>
      <c r="F31" s="4"/>
      <c r="G31" s="4"/>
      <c r="H31" s="4"/>
      <c r="I31" s="4"/>
      <c r="J31" s="4"/>
      <c r="K31" s="5"/>
    </row>
    <row r="32" spans="1:11" x14ac:dyDescent="0.25">
      <c r="A32" s="3"/>
      <c r="B32" s="4"/>
      <c r="C32" s="4"/>
      <c r="D32" s="4"/>
      <c r="E32" s="4"/>
      <c r="F32" s="4"/>
      <c r="G32" s="4"/>
      <c r="H32" s="4"/>
      <c r="I32" s="4"/>
      <c r="J32" s="4"/>
      <c r="K32" s="5"/>
    </row>
    <row r="33" spans="1:12" x14ac:dyDescent="0.25">
      <c r="A33" s="3"/>
      <c r="B33" s="4"/>
      <c r="C33" s="4"/>
      <c r="D33" s="4"/>
      <c r="E33" s="4"/>
      <c r="F33" s="4"/>
      <c r="G33" s="4"/>
      <c r="H33" s="4"/>
      <c r="I33" s="4"/>
      <c r="J33" s="4"/>
      <c r="K33" s="5"/>
    </row>
    <row r="34" spans="1:12" x14ac:dyDescent="0.25">
      <c r="A34" s="3"/>
      <c r="B34" s="4"/>
      <c r="C34" s="4"/>
      <c r="D34" s="4"/>
      <c r="E34" s="4"/>
      <c r="F34" s="4"/>
      <c r="G34" s="4"/>
      <c r="H34" s="4"/>
      <c r="I34" s="4"/>
      <c r="J34" s="4"/>
      <c r="K34" s="5"/>
    </row>
    <row r="35" spans="1:12" x14ac:dyDescent="0.25">
      <c r="A35" s="3"/>
      <c r="B35" s="4"/>
      <c r="C35" s="4"/>
      <c r="D35" s="4"/>
      <c r="E35" s="4"/>
      <c r="F35" s="4"/>
      <c r="G35" s="4"/>
      <c r="H35" s="4"/>
      <c r="I35" s="4"/>
      <c r="J35" s="4"/>
      <c r="K35" s="5"/>
    </row>
    <row r="36" spans="1:12" x14ac:dyDescent="0.25">
      <c r="A36" s="3"/>
      <c r="B36" s="4"/>
      <c r="C36" s="4"/>
      <c r="D36" s="4"/>
      <c r="E36" s="4"/>
      <c r="F36" s="4"/>
      <c r="G36" s="4"/>
      <c r="H36" s="4"/>
      <c r="I36" s="4"/>
      <c r="J36" s="4"/>
      <c r="K36" s="5"/>
    </row>
    <row r="37" spans="1:12" x14ac:dyDescent="0.25">
      <c r="A37" s="3"/>
      <c r="B37" s="4"/>
      <c r="C37" s="4"/>
      <c r="D37" s="4"/>
      <c r="E37" s="4"/>
      <c r="F37" s="4"/>
      <c r="G37" s="4"/>
      <c r="H37" s="4"/>
      <c r="I37" s="4"/>
      <c r="J37" s="4"/>
      <c r="K37" s="5"/>
    </row>
    <row r="38" spans="1:12" x14ac:dyDescent="0.25">
      <c r="A38" s="3"/>
      <c r="B38" s="4"/>
      <c r="C38" s="4"/>
      <c r="D38" s="4"/>
      <c r="E38" s="4"/>
      <c r="F38" s="4"/>
      <c r="G38" s="4"/>
      <c r="H38" s="4"/>
      <c r="I38" s="4"/>
      <c r="J38" s="4"/>
      <c r="K38" s="5"/>
    </row>
    <row r="39" spans="1:12" x14ac:dyDescent="0.25">
      <c r="A39" s="3"/>
      <c r="B39" s="4"/>
      <c r="C39" s="4"/>
      <c r="D39" s="4"/>
      <c r="E39" s="4"/>
      <c r="F39" s="4"/>
      <c r="G39" s="4"/>
      <c r="H39" s="4"/>
      <c r="I39" s="4"/>
      <c r="J39" s="4"/>
      <c r="K39" s="5"/>
    </row>
    <row r="40" spans="1:12" x14ac:dyDescent="0.25">
      <c r="A40" s="3"/>
      <c r="B40" s="4"/>
      <c r="C40" s="4"/>
      <c r="D40" s="4"/>
      <c r="E40" s="4"/>
      <c r="F40" s="4"/>
      <c r="G40" s="4"/>
      <c r="H40" s="4"/>
      <c r="I40" s="4"/>
      <c r="J40" s="4"/>
      <c r="K40" s="5"/>
    </row>
    <row r="41" spans="1:12" x14ac:dyDescent="0.25">
      <c r="A41" s="6"/>
      <c r="B41" s="7"/>
      <c r="C41" s="7"/>
      <c r="D41" s="7"/>
      <c r="E41" s="7"/>
      <c r="F41" s="7"/>
      <c r="G41" s="7"/>
      <c r="H41" s="7"/>
      <c r="I41" s="7"/>
      <c r="J41" s="7"/>
      <c r="K41" s="8"/>
    </row>
    <row r="44" spans="1:12" x14ac:dyDescent="0.25">
      <c r="A44" s="32" t="s">
        <v>80</v>
      </c>
      <c r="B44" s="32"/>
      <c r="C44" s="32"/>
      <c r="D44" s="32"/>
      <c r="E44" s="32"/>
      <c r="F44" s="32"/>
      <c r="G44" s="32"/>
      <c r="H44" s="32"/>
      <c r="I44" s="32"/>
      <c r="J44" s="32"/>
      <c r="K44" s="32"/>
      <c r="L44" s="18"/>
    </row>
    <row r="45" spans="1:12" x14ac:dyDescent="0.25">
      <c r="A45" s="32"/>
      <c r="B45" s="32"/>
      <c r="C45" s="32"/>
      <c r="D45" s="32"/>
      <c r="E45" s="32"/>
      <c r="F45" s="32"/>
      <c r="G45" s="32"/>
      <c r="H45" s="32"/>
      <c r="I45" s="32"/>
      <c r="J45" s="32"/>
      <c r="K45" s="32"/>
      <c r="L45" s="18"/>
    </row>
    <row r="46" spans="1:12" x14ac:dyDescent="0.25">
      <c r="A46" s="32" t="s">
        <v>81</v>
      </c>
      <c r="B46" s="32"/>
      <c r="C46" s="32"/>
      <c r="D46" s="32"/>
      <c r="E46" s="32"/>
      <c r="F46" s="201"/>
      <c r="G46" s="202"/>
      <c r="H46" s="202"/>
      <c r="I46" s="202"/>
      <c r="J46" s="202"/>
      <c r="K46" s="203"/>
      <c r="L46" s="18">
        <v>83</v>
      </c>
    </row>
    <row r="47" spans="1:12" x14ac:dyDescent="0.25">
      <c r="A47" s="32"/>
      <c r="B47" s="32"/>
      <c r="C47" s="32"/>
      <c r="D47" s="32"/>
      <c r="E47" s="32"/>
      <c r="F47" s="207"/>
      <c r="G47" s="208"/>
      <c r="H47" s="208"/>
      <c r="I47" s="208"/>
      <c r="J47" s="208"/>
      <c r="K47" s="209"/>
      <c r="L47" s="18"/>
    </row>
    <row r="48" spans="1:12" x14ac:dyDescent="0.25">
      <c r="A48" s="32"/>
      <c r="B48" s="32"/>
      <c r="C48" s="32"/>
      <c r="D48" s="32"/>
      <c r="E48" s="32"/>
      <c r="F48" s="32"/>
      <c r="G48" s="32"/>
      <c r="H48" s="32"/>
      <c r="I48" s="32"/>
      <c r="J48" s="32"/>
      <c r="K48" s="32"/>
      <c r="L48" s="18"/>
    </row>
    <row r="49" spans="1:12" x14ac:dyDescent="0.25">
      <c r="A49" s="32" t="s">
        <v>82</v>
      </c>
      <c r="B49" s="32"/>
      <c r="C49" s="32"/>
      <c r="D49" s="32"/>
      <c r="E49" s="32"/>
      <c r="F49" s="201"/>
      <c r="G49" s="202"/>
      <c r="H49" s="202"/>
      <c r="I49" s="202"/>
      <c r="J49" s="202"/>
      <c r="K49" s="203"/>
      <c r="L49" s="18">
        <v>84</v>
      </c>
    </row>
    <row r="50" spans="1:12" x14ac:dyDescent="0.25">
      <c r="A50" s="32"/>
      <c r="B50" s="32"/>
      <c r="C50" s="32"/>
      <c r="D50" s="32"/>
      <c r="E50" s="32"/>
      <c r="F50" s="204"/>
      <c r="G50" s="205"/>
      <c r="H50" s="205"/>
      <c r="I50" s="205"/>
      <c r="J50" s="205"/>
      <c r="K50" s="206"/>
      <c r="L50" s="18"/>
    </row>
    <row r="51" spans="1:12" x14ac:dyDescent="0.25">
      <c r="A51" s="32"/>
      <c r="B51" s="32"/>
      <c r="C51" s="32"/>
      <c r="D51" s="32"/>
      <c r="E51" s="32"/>
      <c r="F51" s="204"/>
      <c r="G51" s="205"/>
      <c r="H51" s="205"/>
      <c r="I51" s="205"/>
      <c r="J51" s="205"/>
      <c r="K51" s="206"/>
      <c r="L51" s="18"/>
    </row>
    <row r="52" spans="1:12" x14ac:dyDescent="0.25">
      <c r="A52" s="32"/>
      <c r="B52" s="32"/>
      <c r="C52" s="32"/>
      <c r="D52" s="32"/>
      <c r="E52" s="32"/>
      <c r="F52" s="207"/>
      <c r="G52" s="208"/>
      <c r="H52" s="208"/>
      <c r="I52" s="208"/>
      <c r="J52" s="208"/>
      <c r="K52" s="209"/>
      <c r="L52" s="18"/>
    </row>
    <row r="53" spans="1:12" x14ac:dyDescent="0.25">
      <c r="A53" s="32"/>
      <c r="B53" s="32"/>
      <c r="C53" s="32"/>
      <c r="D53" s="32"/>
      <c r="E53" s="32"/>
      <c r="F53" s="32"/>
      <c r="G53" s="32"/>
      <c r="H53" s="32"/>
      <c r="I53" s="32"/>
      <c r="J53" s="32"/>
      <c r="K53" s="32"/>
      <c r="L53" s="18"/>
    </row>
    <row r="54" spans="1:12" x14ac:dyDescent="0.25">
      <c r="A54" s="32" t="s">
        <v>83</v>
      </c>
      <c r="B54" s="32"/>
      <c r="C54" s="32"/>
      <c r="D54" s="32"/>
      <c r="E54" s="32"/>
      <c r="F54" s="201"/>
      <c r="G54" s="202"/>
      <c r="H54" s="202"/>
      <c r="I54" s="202"/>
      <c r="J54" s="202"/>
      <c r="K54" s="203"/>
      <c r="L54" s="18">
        <v>85</v>
      </c>
    </row>
    <row r="55" spans="1:12" x14ac:dyDescent="0.25">
      <c r="A55" s="32"/>
      <c r="B55" s="32"/>
      <c r="C55" s="32"/>
      <c r="D55" s="32"/>
      <c r="E55" s="32"/>
      <c r="F55" s="207"/>
      <c r="G55" s="208"/>
      <c r="H55" s="208"/>
      <c r="I55" s="208"/>
      <c r="J55" s="208"/>
      <c r="K55" s="209"/>
      <c r="L55" s="18"/>
    </row>
    <row r="56" spans="1:12" x14ac:dyDescent="0.25">
      <c r="A56" s="32"/>
      <c r="B56" s="32"/>
      <c r="C56" s="32"/>
      <c r="D56" s="32"/>
      <c r="E56" s="32"/>
      <c r="F56" s="32"/>
      <c r="G56" s="32"/>
      <c r="H56" s="32"/>
      <c r="I56" s="32"/>
      <c r="J56" s="32"/>
      <c r="K56" s="32"/>
      <c r="L56" s="18"/>
    </row>
    <row r="57" spans="1:12" x14ac:dyDescent="0.25">
      <c r="A57" s="32" t="s">
        <v>140</v>
      </c>
      <c r="B57" s="32"/>
      <c r="C57" s="32"/>
      <c r="D57" s="32"/>
      <c r="E57" s="32"/>
      <c r="F57" s="210"/>
      <c r="G57" s="202"/>
      <c r="H57" s="202"/>
      <c r="I57" s="202"/>
      <c r="J57" s="202"/>
      <c r="K57" s="203"/>
      <c r="L57" s="18">
        <v>86</v>
      </c>
    </row>
    <row r="58" spans="1:12" x14ac:dyDescent="0.25">
      <c r="A58" s="32"/>
      <c r="B58" s="32"/>
      <c r="C58" s="32"/>
      <c r="D58" s="32"/>
      <c r="E58" s="32"/>
      <c r="F58" s="207"/>
      <c r="G58" s="208"/>
      <c r="H58" s="208"/>
      <c r="I58" s="208"/>
      <c r="J58" s="208"/>
      <c r="K58" s="209"/>
      <c r="L58" s="18"/>
    </row>
  </sheetData>
  <sheetProtection formatCells="0"/>
  <mergeCells count="4">
    <mergeCell ref="F49:K52"/>
    <mergeCell ref="F46:K47"/>
    <mergeCell ref="F54:K55"/>
    <mergeCell ref="F57:K58"/>
  </mergeCells>
  <pageMargins left="0.70866141732283461" right="0.70866141732283461" top="0.74803149606299213" bottom="0.74803149606299213" header="0.31496062992125984" footer="0.31496062992125984"/>
  <pageSetup paperSize="9" orientation="portrait" r:id="rId1"/>
  <headerFooter alignWithMargins="0">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43"/>
  <sheetViews>
    <sheetView view="pageLayout" zoomScaleNormal="100" workbookViewId="0">
      <selection activeCell="D43" sqref="D43"/>
    </sheetView>
  </sheetViews>
  <sheetFormatPr defaultColWidth="6.90625" defaultRowHeight="11.25" customHeight="1" x14ac:dyDescent="0.2"/>
  <cols>
    <col min="1" max="3" width="6.90625" style="70"/>
    <col min="4" max="4" width="8.90625" style="70" customWidth="1"/>
    <col min="5" max="5" width="4.6328125" style="70" customWidth="1"/>
    <col min="6" max="6" width="13.54296875" style="70" customWidth="1"/>
    <col min="7" max="7" width="4.6328125" style="70" customWidth="1"/>
    <col min="8" max="8" width="13.54296875" style="70" customWidth="1"/>
    <col min="9" max="9" width="4.6328125" style="70" customWidth="1"/>
    <col min="10" max="10" width="13.54296875" style="70" customWidth="1"/>
    <col min="11" max="11" width="4.6328125" style="70" customWidth="1"/>
    <col min="12" max="12" width="5.453125" style="70" customWidth="1"/>
    <col min="13" max="16384" width="6.90625" style="70"/>
  </cols>
  <sheetData>
    <row r="1" spans="1:12" ht="22.5" customHeight="1" x14ac:dyDescent="0.2"/>
    <row r="2" spans="1:12" ht="22.5" customHeight="1" x14ac:dyDescent="0.35">
      <c r="A2" s="19" t="s">
        <v>153</v>
      </c>
    </row>
    <row r="3" spans="1:12" ht="22.5" customHeight="1" x14ac:dyDescent="0.25">
      <c r="A3" s="80" t="s">
        <v>112</v>
      </c>
      <c r="B3" s="80"/>
      <c r="C3" s="80"/>
      <c r="D3" s="80"/>
      <c r="E3" s="80"/>
      <c r="F3" s="80"/>
      <c r="G3" s="80"/>
      <c r="H3" s="80"/>
      <c r="I3" s="80"/>
      <c r="J3" s="80"/>
      <c r="K3" s="80"/>
      <c r="L3" s="81"/>
    </row>
    <row r="4" spans="1:12" ht="13.5" customHeight="1" x14ac:dyDescent="0.25">
      <c r="A4" s="80" t="s">
        <v>191</v>
      </c>
      <c r="B4" s="80"/>
      <c r="C4" s="80"/>
      <c r="D4" s="80"/>
      <c r="E4" s="80"/>
      <c r="F4" s="80"/>
      <c r="G4" s="80"/>
      <c r="H4" s="80"/>
      <c r="I4" s="80"/>
      <c r="J4" s="80"/>
      <c r="K4" s="80"/>
      <c r="L4" s="81"/>
    </row>
    <row r="6" spans="1:12" ht="11.25" customHeight="1" x14ac:dyDescent="0.25">
      <c r="A6" s="70" t="s">
        <v>59</v>
      </c>
      <c r="D6" s="211">
        <f>'Page 1'!F11</f>
        <v>0</v>
      </c>
      <c r="E6" s="212"/>
      <c r="F6" s="212"/>
      <c r="G6" s="212"/>
      <c r="H6" s="212"/>
      <c r="I6" s="212"/>
      <c r="J6" s="213"/>
    </row>
    <row r="8" spans="1:12" ht="11.25" customHeight="1" x14ac:dyDescent="0.25">
      <c r="A8" s="70" t="s">
        <v>3</v>
      </c>
      <c r="D8" s="211">
        <f>'Page 1'!F21</f>
        <v>0</v>
      </c>
      <c r="E8" s="212"/>
      <c r="F8" s="212"/>
      <c r="G8" s="212"/>
      <c r="H8" s="212"/>
      <c r="I8" s="212"/>
      <c r="J8" s="213"/>
    </row>
    <row r="10" spans="1:12" ht="11.25" customHeight="1" x14ac:dyDescent="0.25">
      <c r="A10" s="70" t="s">
        <v>60</v>
      </c>
      <c r="E10" s="214">
        <f>'Page 1'!F18</f>
        <v>0</v>
      </c>
      <c r="F10" s="215"/>
      <c r="G10" s="70" t="s">
        <v>154</v>
      </c>
      <c r="J10" s="9">
        <f>'Page 1'!F24</f>
        <v>0</v>
      </c>
    </row>
    <row r="12" spans="1:12" ht="11.25" customHeight="1" x14ac:dyDescent="0.25">
      <c r="A12" s="70" t="s">
        <v>61</v>
      </c>
      <c r="E12" s="216">
        <f>'Page 4'!H10+'Page 4'!J10</f>
        <v>0</v>
      </c>
      <c r="F12" s="217"/>
      <c r="G12" s="70" t="s">
        <v>62</v>
      </c>
      <c r="J12" s="10"/>
    </row>
    <row r="14" spans="1:12" ht="11.25" customHeight="1" x14ac:dyDescent="0.25">
      <c r="A14" s="80" t="s">
        <v>192</v>
      </c>
    </row>
    <row r="15" spans="1:12" ht="11.25" customHeight="1" x14ac:dyDescent="0.25">
      <c r="A15" s="80" t="s">
        <v>113</v>
      </c>
    </row>
    <row r="17" spans="1:11" ht="11.25" customHeight="1" x14ac:dyDescent="0.25">
      <c r="A17" s="80" t="s">
        <v>114</v>
      </c>
    </row>
    <row r="18" spans="1:11" ht="11.25" customHeight="1" x14ac:dyDescent="0.25">
      <c r="A18" s="80" t="s">
        <v>141</v>
      </c>
    </row>
    <row r="19" spans="1:11" ht="13.5" customHeight="1" x14ac:dyDescent="0.25">
      <c r="A19" s="80" t="s">
        <v>115</v>
      </c>
      <c r="B19" s="82"/>
      <c r="C19" s="82"/>
      <c r="D19" s="82"/>
      <c r="E19" s="82"/>
      <c r="F19" s="82"/>
      <c r="G19" s="82"/>
      <c r="H19" s="82"/>
      <c r="I19" s="82"/>
      <c r="J19" s="82"/>
      <c r="K19" s="82"/>
    </row>
    <row r="20" spans="1:11" ht="10" x14ac:dyDescent="0.2">
      <c r="A20" s="82"/>
      <c r="B20" s="82"/>
      <c r="C20" s="82"/>
      <c r="D20" s="82"/>
      <c r="E20" s="82"/>
      <c r="F20" s="82"/>
      <c r="G20" s="82"/>
      <c r="H20" s="82"/>
      <c r="I20" s="82"/>
      <c r="J20" s="82"/>
      <c r="K20" s="82"/>
    </row>
    <row r="21" spans="1:11" ht="11.25" customHeight="1" x14ac:dyDescent="0.2">
      <c r="A21" s="17" t="s">
        <v>291</v>
      </c>
      <c r="B21" s="17"/>
      <c r="C21" s="17"/>
      <c r="D21" s="17"/>
      <c r="E21" s="17"/>
      <c r="F21" s="17"/>
      <c r="G21" s="17"/>
      <c r="H21" s="17"/>
      <c r="I21" s="17"/>
      <c r="J21" s="17"/>
      <c r="K21" s="17"/>
    </row>
    <row r="22" spans="1:11" ht="11.25" customHeight="1" x14ac:dyDescent="0.2">
      <c r="A22" s="17" t="s">
        <v>107</v>
      </c>
      <c r="B22" s="17"/>
      <c r="C22" s="17"/>
      <c r="D22" s="17"/>
      <c r="E22" s="17"/>
      <c r="F22" s="17"/>
      <c r="G22" s="17"/>
      <c r="H22" s="17"/>
      <c r="I22" s="17"/>
      <c r="J22" s="17"/>
      <c r="K22" s="17"/>
    </row>
    <row r="24" spans="1:11" ht="11.25" customHeight="1" x14ac:dyDescent="0.25">
      <c r="A24" t="s">
        <v>116</v>
      </c>
      <c r="B24"/>
      <c r="C24" s="83"/>
      <c r="D24" s="4"/>
      <c r="E24" s="4"/>
      <c r="F24" s="4"/>
      <c r="G24" s="4"/>
      <c r="J24" s="4"/>
      <c r="K24" s="4"/>
    </row>
    <row r="25" spans="1:11" ht="11.25" customHeight="1" x14ac:dyDescent="0.25">
      <c r="A25" t="s">
        <v>155</v>
      </c>
      <c r="B25"/>
      <c r="C25" s="83"/>
      <c r="D25" s="7"/>
      <c r="E25" s="7"/>
      <c r="F25" s="7"/>
      <c r="G25" s="7"/>
      <c r="I25" s="70" t="s">
        <v>63</v>
      </c>
      <c r="J25" s="7"/>
      <c r="K25" s="7"/>
    </row>
    <row r="27" spans="1:11" ht="11.25" customHeight="1" x14ac:dyDescent="0.25">
      <c r="A27" s="48"/>
      <c r="B27" s="57"/>
      <c r="C27" s="44"/>
      <c r="D27" s="44"/>
      <c r="E27" s="45"/>
      <c r="F27" s="44"/>
      <c r="G27" s="44"/>
      <c r="H27" s="44"/>
      <c r="I27" s="44"/>
      <c r="J27" s="44"/>
      <c r="K27" s="47"/>
    </row>
    <row r="28" spans="1:11" ht="11.25" customHeight="1" x14ac:dyDescent="0.25">
      <c r="A28" s="49"/>
      <c r="B28" s="57"/>
      <c r="C28" s="44"/>
      <c r="D28" s="44"/>
      <c r="E28" s="45"/>
      <c r="F28" s="44"/>
      <c r="G28" s="44"/>
      <c r="H28" s="44"/>
      <c r="I28" s="44"/>
      <c r="J28" s="51"/>
      <c r="K28" s="51"/>
    </row>
    <row r="29" spans="1:11" ht="11.25" customHeight="1" x14ac:dyDescent="0.25">
      <c r="A29" s="44"/>
      <c r="B29" s="44"/>
      <c r="C29" s="44"/>
      <c r="D29" s="44"/>
      <c r="E29" s="45"/>
      <c r="F29" s="54"/>
      <c r="G29" s="66"/>
      <c r="H29" s="56"/>
      <c r="I29" s="56"/>
      <c r="J29" s="106"/>
      <c r="K29" s="47"/>
    </row>
    <row r="30" spans="1:11" ht="11.25" customHeight="1" x14ac:dyDescent="0.25">
      <c r="A30" s="48" t="s">
        <v>84</v>
      </c>
      <c r="B30"/>
      <c r="C30"/>
      <c r="D30"/>
      <c r="E30"/>
      <c r="F30"/>
      <c r="G30"/>
      <c r="H30"/>
      <c r="I30"/>
      <c r="J30"/>
      <c r="K30"/>
    </row>
    <row r="31" spans="1:11" ht="11.25" customHeight="1" x14ac:dyDescent="0.25">
      <c r="A31" s="80" t="s">
        <v>278</v>
      </c>
      <c r="B31"/>
      <c r="C31"/>
      <c r="D31"/>
      <c r="E31"/>
      <c r="F31"/>
      <c r="G31"/>
      <c r="H31"/>
      <c r="I31"/>
      <c r="J31"/>
      <c r="K31"/>
    </row>
    <row r="32" spans="1:11" ht="11.25" customHeight="1" x14ac:dyDescent="0.25">
      <c r="A32" s="80" t="s">
        <v>109</v>
      </c>
      <c r="B32"/>
      <c r="C32"/>
      <c r="D32"/>
      <c r="E32"/>
      <c r="F32"/>
      <c r="G32"/>
      <c r="H32"/>
      <c r="I32"/>
      <c r="J32"/>
      <c r="K32"/>
    </row>
    <row r="33" spans="1:11" ht="14.25" customHeight="1" x14ac:dyDescent="0.25">
      <c r="A33" s="80" t="s">
        <v>110</v>
      </c>
      <c r="B33" s="51"/>
      <c r="C33" s="51"/>
      <c r="D33" s="51"/>
      <c r="E33" s="51"/>
      <c r="F33" s="51"/>
      <c r="G33" s="51"/>
      <c r="H33" s="51"/>
      <c r="I33" s="51"/>
      <c r="J33" s="51"/>
      <c r="K33" s="51"/>
    </row>
    <row r="34" spans="1:11" ht="11.25" customHeight="1" x14ac:dyDescent="0.25">
      <c r="A34" s="80" t="s">
        <v>111</v>
      </c>
      <c r="B34"/>
      <c r="C34"/>
      <c r="D34"/>
      <c r="E34"/>
      <c r="F34"/>
      <c r="G34"/>
      <c r="H34"/>
      <c r="I34"/>
      <c r="J34"/>
      <c r="K34"/>
    </row>
    <row r="35" spans="1:11" ht="11.25" customHeight="1" x14ac:dyDescent="0.25">
      <c r="A35" s="44"/>
      <c r="B35"/>
      <c r="C35"/>
      <c r="D35" s="11"/>
      <c r="E35" s="11"/>
      <c r="F35" s="11"/>
      <c r="G35" s="11"/>
      <c r="H35"/>
      <c r="I35"/>
      <c r="J35" s="11"/>
      <c r="K35" s="11"/>
    </row>
    <row r="36" spans="1:11" ht="11.25" customHeight="1" x14ac:dyDescent="0.25">
      <c r="A36" s="44" t="s">
        <v>85</v>
      </c>
      <c r="B36"/>
      <c r="C36"/>
      <c r="D36" s="12"/>
      <c r="E36" s="12"/>
      <c r="F36" s="12"/>
      <c r="G36" s="12"/>
      <c r="H36"/>
      <c r="I36" s="17" t="s">
        <v>63</v>
      </c>
      <c r="J36" s="12"/>
      <c r="K36" s="12"/>
    </row>
    <row r="39" spans="1:11" ht="18" customHeight="1" x14ac:dyDescent="0.2">
      <c r="A39" s="17" t="s">
        <v>209</v>
      </c>
      <c r="B39" s="84"/>
      <c r="C39" s="84"/>
      <c r="D39" s="84"/>
      <c r="E39" s="84"/>
      <c r="F39" s="84"/>
      <c r="G39" s="84"/>
      <c r="H39" s="84"/>
      <c r="I39" s="84"/>
      <c r="J39" s="84"/>
      <c r="K39" s="84"/>
    </row>
    <row r="40" spans="1:11" ht="11.25" customHeight="1" x14ac:dyDescent="0.2">
      <c r="A40" s="70" t="s">
        <v>108</v>
      </c>
    </row>
    <row r="43" spans="1:11" ht="11.25" customHeight="1" x14ac:dyDescent="0.25">
      <c r="A43" s="32"/>
      <c r="B43" s="32"/>
      <c r="C43" s="32"/>
      <c r="D43" s="32"/>
      <c r="E43" s="32"/>
      <c r="F43" s="32"/>
      <c r="G43" s="32"/>
      <c r="H43" s="32"/>
      <c r="I43" s="32"/>
      <c r="J43" s="32"/>
      <c r="K43" s="18"/>
    </row>
  </sheetData>
  <sheetProtection formatCells="0"/>
  <mergeCells count="4">
    <mergeCell ref="D6:J6"/>
    <mergeCell ref="D8:J8"/>
    <mergeCell ref="E10:F10"/>
    <mergeCell ref="E12:F12"/>
  </mergeCells>
  <pageMargins left="0.7" right="0.7" top="0.75" bottom="0.75" header="0.3" footer="0.3"/>
  <pageSetup paperSize="9" orientation="portrait" r:id="rId1"/>
  <headerFooter>
    <oddFooter>&amp;C&amp;A</oddFooter>
  </headerFooter>
  <extLst>
    <ext xmlns:x14="http://schemas.microsoft.com/office/spreadsheetml/2009/9/main" uri="{78C0D931-6437-407d-A8EE-F0AAD7539E65}">
      <x14:conditionalFormattings>
        <x14:conditionalFormatting xmlns:xm="http://schemas.microsoft.com/office/excel/2006/main">
          <x14:cfRule type="expression" priority="1" id="{CE7A7C23-36C4-401C-8C59-58D223247BEF}">
            <xm:f>'Page 4'!$I$9=""</xm:f>
            <x14:dxf>
              <fill>
                <patternFill>
                  <bgColor rgb="FFDAEEF3"/>
                </patternFill>
              </fill>
            </x14:dxf>
          </x14:cfRule>
          <x14:cfRule type="expression" priority="2" id="{99FA68B9-D138-4C9B-AC5F-99B1BF21AE7F}">
            <xm:f>'Page 4'!$I$9="P"</xm:f>
            <x14:dxf/>
          </x14:cfRule>
          <xm:sqref>J12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18"/>
  <sheetViews>
    <sheetView view="pageLayout" zoomScaleNormal="100" workbookViewId="0">
      <selection activeCell="C18" sqref="C18"/>
    </sheetView>
  </sheetViews>
  <sheetFormatPr defaultColWidth="9.08984375" defaultRowHeight="10" x14ac:dyDescent="0.2"/>
  <cols>
    <col min="1" max="3" width="10.08984375" style="17" customWidth="1"/>
    <col min="4" max="4" width="10.08984375" style="86" customWidth="1"/>
    <col min="5" max="5" width="7.90625" style="86" customWidth="1"/>
    <col min="6" max="9" width="10.08984375" style="17" customWidth="1"/>
    <col min="10" max="16384" width="9.08984375" style="17"/>
  </cols>
  <sheetData>
    <row r="1" spans="1:9" x14ac:dyDescent="0.2">
      <c r="I1" s="87" t="s">
        <v>70</v>
      </c>
    </row>
    <row r="2" spans="1:9" s="88" customFormat="1" ht="15.5" x14ac:dyDescent="0.35">
      <c r="A2" s="19" t="s">
        <v>196</v>
      </c>
      <c r="D2" s="89"/>
      <c r="E2" s="89"/>
      <c r="I2" s="90"/>
    </row>
    <row r="3" spans="1:9" x14ac:dyDescent="0.2">
      <c r="A3" s="17" t="s">
        <v>197</v>
      </c>
    </row>
    <row r="5" spans="1:9" ht="10.5" x14ac:dyDescent="0.25">
      <c r="A5" s="22" t="s">
        <v>198</v>
      </c>
      <c r="C5" s="86"/>
      <c r="F5" s="22" t="s">
        <v>199</v>
      </c>
      <c r="H5" s="86"/>
      <c r="I5" s="86"/>
    </row>
    <row r="6" spans="1:9" ht="10.5" x14ac:dyDescent="0.25">
      <c r="A6" s="218" t="s">
        <v>200</v>
      </c>
      <c r="B6" s="218"/>
      <c r="C6" s="91" t="s">
        <v>68</v>
      </c>
      <c r="D6" s="91" t="s">
        <v>69</v>
      </c>
      <c r="F6" s="218" t="s">
        <v>200</v>
      </c>
      <c r="G6" s="218"/>
      <c r="H6" s="91" t="s">
        <v>68</v>
      </c>
      <c r="I6" s="91" t="s">
        <v>69</v>
      </c>
    </row>
    <row r="7" spans="1:9" ht="10.5" x14ac:dyDescent="0.25">
      <c r="A7" s="18">
        <v>0</v>
      </c>
      <c r="B7" s="18">
        <v>0.01</v>
      </c>
      <c r="C7" s="91">
        <v>0</v>
      </c>
      <c r="D7" s="91">
        <v>0</v>
      </c>
      <c r="F7" s="18">
        <v>0</v>
      </c>
      <c r="G7" s="18"/>
      <c r="H7" s="91">
        <v>0</v>
      </c>
      <c r="I7" s="91">
        <v>0</v>
      </c>
    </row>
    <row r="8" spans="1:9" x14ac:dyDescent="0.2">
      <c r="A8" s="92">
        <v>0.01</v>
      </c>
      <c r="B8" s="92">
        <v>15431.99</v>
      </c>
      <c r="C8" s="86">
        <v>0.05</v>
      </c>
      <c r="D8" s="93">
        <v>0.14380000000000001</v>
      </c>
      <c r="E8" s="93"/>
      <c r="F8" s="92">
        <v>0.01</v>
      </c>
      <c r="G8" s="92">
        <f>F9-0.01</f>
        <v>13246.99</v>
      </c>
      <c r="H8" s="86">
        <v>5.0999999999999997E-2</v>
      </c>
      <c r="I8" s="93">
        <v>0.14380000000000001</v>
      </c>
    </row>
    <row r="9" spans="1:9" x14ac:dyDescent="0.2">
      <c r="A9" s="92">
        <v>15432</v>
      </c>
      <c r="B9" s="92">
        <f>A10-0.01</f>
        <v>21477.99</v>
      </c>
      <c r="C9" s="86">
        <v>5.6000000000000001E-2</v>
      </c>
      <c r="D9" s="93">
        <v>0.14380000000000001</v>
      </c>
      <c r="E9" s="93"/>
      <c r="F9" s="92">
        <v>13247</v>
      </c>
      <c r="G9" s="92">
        <f t="shared" ref="G9:G17" si="0">F10-0.01</f>
        <v>16831.990000000002</v>
      </c>
      <c r="H9" s="86">
        <v>5.7000000000000002E-2</v>
      </c>
      <c r="I9" s="93">
        <v>0.14380000000000001</v>
      </c>
    </row>
    <row r="10" spans="1:9" x14ac:dyDescent="0.2">
      <c r="A10" s="92">
        <v>21478</v>
      </c>
      <c r="B10" s="92">
        <f>A11-0.01</f>
        <v>26823.99</v>
      </c>
      <c r="C10" s="86">
        <v>7.0999999999999994E-2</v>
      </c>
      <c r="D10" s="93">
        <v>0.14380000000000001</v>
      </c>
      <c r="E10" s="93"/>
      <c r="F10" s="92">
        <v>16832</v>
      </c>
      <c r="G10" s="92">
        <f t="shared" si="0"/>
        <v>22878.99</v>
      </c>
      <c r="H10" s="86">
        <v>6.0999999999999999E-2</v>
      </c>
      <c r="I10" s="93">
        <v>0.14380000000000001</v>
      </c>
    </row>
    <row r="11" spans="1:9" x14ac:dyDescent="0.2">
      <c r="A11" s="92">
        <v>26824</v>
      </c>
      <c r="B11" s="92">
        <f>A12-0.01</f>
        <v>47845.99</v>
      </c>
      <c r="C11" s="86">
        <v>9.2999999999999999E-2</v>
      </c>
      <c r="D11" s="93">
        <v>0.14380000000000001</v>
      </c>
      <c r="E11" s="93"/>
      <c r="F11" s="92">
        <v>22879</v>
      </c>
      <c r="G11" s="92">
        <f t="shared" si="0"/>
        <v>23948.99</v>
      </c>
      <c r="H11" s="86">
        <v>6.8000000000000005E-2</v>
      </c>
      <c r="I11" s="93">
        <v>0.14380000000000001</v>
      </c>
    </row>
    <row r="12" spans="1:9" x14ac:dyDescent="0.2">
      <c r="A12" s="92">
        <v>47846</v>
      </c>
      <c r="B12" s="92">
        <f>A13-0.01</f>
        <v>70630.990000000005</v>
      </c>
      <c r="C12" s="86">
        <v>0.125</v>
      </c>
      <c r="D12" s="93">
        <v>0.14380000000000001</v>
      </c>
      <c r="E12" s="93"/>
      <c r="F12" s="92">
        <v>23949</v>
      </c>
      <c r="G12" s="92">
        <f t="shared" si="0"/>
        <v>28223.99</v>
      </c>
      <c r="H12" s="86">
        <v>7.6999999999999999E-2</v>
      </c>
      <c r="I12" s="93">
        <v>0.14380000000000001</v>
      </c>
    </row>
    <row r="13" spans="1:9" x14ac:dyDescent="0.2">
      <c r="A13" s="92">
        <v>70631</v>
      </c>
      <c r="B13" s="92">
        <f>A14-0.01</f>
        <v>111376.99</v>
      </c>
      <c r="C13" s="86">
        <v>0.13500000000000001</v>
      </c>
      <c r="D13" s="93">
        <v>0.14380000000000001</v>
      </c>
      <c r="E13" s="93"/>
      <c r="F13" s="92">
        <v>28224</v>
      </c>
      <c r="G13" s="92">
        <f t="shared" si="0"/>
        <v>29179.99</v>
      </c>
      <c r="H13" s="86">
        <v>8.7999999999999995E-2</v>
      </c>
      <c r="I13" s="93">
        <v>0.14380000000000001</v>
      </c>
    </row>
    <row r="14" spans="1:9" x14ac:dyDescent="0.2">
      <c r="A14" s="92">
        <v>111377</v>
      </c>
      <c r="B14" s="92" t="s">
        <v>201</v>
      </c>
      <c r="C14" s="86">
        <v>0.14499999999999999</v>
      </c>
      <c r="D14" s="93">
        <v>0.14380000000000001</v>
      </c>
      <c r="E14" s="93"/>
      <c r="F14" s="92">
        <v>29180</v>
      </c>
      <c r="G14" s="92">
        <f t="shared" si="0"/>
        <v>43805.99</v>
      </c>
      <c r="H14" s="86">
        <v>9.8000000000000004E-2</v>
      </c>
      <c r="I14" s="93">
        <v>0.14380000000000001</v>
      </c>
    </row>
    <row r="15" spans="1:9" x14ac:dyDescent="0.2">
      <c r="F15" s="92">
        <v>43806</v>
      </c>
      <c r="G15" s="92">
        <f t="shared" si="0"/>
        <v>49245.99</v>
      </c>
      <c r="H15" s="86">
        <v>0.1</v>
      </c>
      <c r="I15" s="93">
        <v>0.14380000000000001</v>
      </c>
    </row>
    <row r="16" spans="1:9" x14ac:dyDescent="0.2">
      <c r="F16" s="92">
        <v>49246</v>
      </c>
      <c r="G16" s="92">
        <f t="shared" si="0"/>
        <v>56163.99</v>
      </c>
      <c r="H16" s="86">
        <v>0.11600000000000001</v>
      </c>
      <c r="I16" s="93">
        <v>0.14380000000000001</v>
      </c>
    </row>
    <row r="17" spans="6:9" x14ac:dyDescent="0.2">
      <c r="F17" s="92">
        <v>56164</v>
      </c>
      <c r="G17" s="92">
        <f t="shared" si="0"/>
        <v>72030.990000000005</v>
      </c>
      <c r="H17" s="86">
        <v>0.125</v>
      </c>
      <c r="I17" s="93">
        <v>0.14380000000000001</v>
      </c>
    </row>
    <row r="18" spans="6:9" x14ac:dyDescent="0.2">
      <c r="F18" s="92">
        <v>72031</v>
      </c>
      <c r="G18" s="92" t="s">
        <v>201</v>
      </c>
      <c r="H18" s="86">
        <v>0.13500000000000001</v>
      </c>
      <c r="I18" s="93">
        <v>0.14380000000000001</v>
      </c>
    </row>
  </sheetData>
  <mergeCells count="2">
    <mergeCell ref="A6:B6"/>
    <mergeCell ref="F6:G6"/>
  </mergeCells>
  <pageMargins left="0.6875" right="0.6875" top="0.51181102362204722" bottom="0.70866141732283472" header="0.51181102362204722" footer="0.51181102362204722"/>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36c83d0-3324-438d-b8ab-c7bcd177fabe">
      <Terms xmlns="http://schemas.microsoft.com/office/infopath/2007/PartnerControls"/>
    </lcf76f155ced4ddcb4097134ff3c332f>
    <TaxCatchAll xmlns="6c6b29d4-645a-4988-be9e-3031cf58d7c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A5B168C8FC1E446A072F4FCFF5E5AE7" ma:contentTypeVersion="24" ma:contentTypeDescription="Create a new document." ma:contentTypeScope="" ma:versionID="9a6f17d72bc33fe194d783cdb33ed4d3">
  <xsd:schema xmlns:xsd="http://www.w3.org/2001/XMLSchema" xmlns:xs="http://www.w3.org/2001/XMLSchema" xmlns:p="http://schemas.microsoft.com/office/2006/metadata/properties" xmlns:ns2="336c83d0-3324-438d-b8ab-c7bcd177fabe" xmlns:ns3="6c6b29d4-645a-4988-be9e-3031cf58d7c5" targetNamespace="http://schemas.microsoft.com/office/2006/metadata/properties" ma:root="true" ma:fieldsID="3dcb0f6163691fd95e3764298e90957c" ns2:_="" ns3:_="">
    <xsd:import namespace="336c83d0-3324-438d-b8ab-c7bcd177fabe"/>
    <xsd:import namespace="6c6b29d4-645a-4988-be9e-3031cf58d7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3:TaxCatchAll" minOccurs="0"/>
                <xsd:element ref="ns2:MediaServiceLocation"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6c83d0-3324-438d-b8ab-c7bcd177fa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317e6db3-bc68-46bc-a0a6-8889125036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c6b29d4-645a-4988-be9e-3031cf58d7c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cb1fe452-23f3-4297-aeeb-bad83c60c6c5}" ma:internalName="TaxCatchAll" ma:showField="CatchAllData" ma:web="6c6b29d4-645a-4988-be9e-3031cf58d7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3066F7-C665-4CC4-B499-545072DBFD56}">
  <ds:schemaRefs>
    <ds:schemaRef ds:uri="http://schemas.microsoft.com/sharepoint/v3/contenttype/forms"/>
  </ds:schemaRefs>
</ds:datastoreItem>
</file>

<file path=customXml/itemProps2.xml><?xml version="1.0" encoding="utf-8"?>
<ds:datastoreItem xmlns:ds="http://schemas.openxmlformats.org/officeDocument/2006/customXml" ds:itemID="{86423C54-0B56-4AE6-9D5D-5779DC630205}">
  <ds:schemaRefs>
    <ds:schemaRef ds:uri="336c83d0-3324-438d-b8ab-c7bcd177fabe"/>
    <ds:schemaRef ds:uri="http://schemas.openxmlformats.org/package/2006/metadata/core-properties"/>
    <ds:schemaRef ds:uri="http://schemas.microsoft.com/office/2006/documentManagement/types"/>
    <ds:schemaRef ds:uri="http://schemas.microsoft.com/office/2006/metadata/properties"/>
    <ds:schemaRef ds:uri="6c6b29d4-645a-4988-be9e-3031cf58d7c5"/>
    <ds:schemaRef ds:uri="http://purl.org/dc/elements/1.1/"/>
    <ds:schemaRef ds:uri="http://schemas.microsoft.com/office/infopath/2007/PartnerControls"/>
    <ds:schemaRef ds:uri="http://purl.org/dc/dcmitype/"/>
    <ds:schemaRef ds:uri="http://www.w3.org/XML/1998/namespace"/>
    <ds:schemaRef ds:uri="http://purl.org/dc/terms/"/>
  </ds:schemaRefs>
</ds:datastoreItem>
</file>

<file path=customXml/itemProps3.xml><?xml version="1.0" encoding="utf-8"?>
<ds:datastoreItem xmlns:ds="http://schemas.openxmlformats.org/officeDocument/2006/customXml" ds:itemID="{814EEC9F-97CB-4B33-8EEA-4AA0EA921B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6c83d0-3324-438d-b8ab-c7bcd177fabe"/>
    <ds:schemaRef ds:uri="6c6b29d4-645a-4988-be9e-3031cf58d7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f6d0482-86b1-4f88-8c0c-3b4de4cb402c}" enabled="0" method="" siteId="{cf6d0482-86b1-4f88-8c0c-3b4de4cb402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Page 1</vt:lpstr>
      <vt:lpstr> Page 2</vt:lpstr>
      <vt:lpstr>Page 3</vt:lpstr>
      <vt:lpstr>Page 4</vt:lpstr>
      <vt:lpstr>Page 5</vt:lpstr>
      <vt:lpstr>Page 6</vt:lpstr>
      <vt:lpstr>Page 7</vt:lpstr>
      <vt:lpstr>Page 8</vt:lpstr>
      <vt:lpstr>Page 9</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2022-23 Ltd Co Certificate 04.10.2026 (V1)</dc:title>
  <dc:creator>Andrew Purcell</dc:creator>
  <cp:lastModifiedBy>Ian Neasham</cp:lastModifiedBy>
  <cp:lastPrinted>2026-04-08T13:53:45Z</cp:lastPrinted>
  <dcterms:created xsi:type="dcterms:W3CDTF">2016-09-28T15:52:24Z</dcterms:created>
  <dcterms:modified xsi:type="dcterms:W3CDTF">2026-04-10T10:53:48Z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0x0101005A5B168C8FC1E446A072F4FCFF5E5AE7</vt:lpwstr>
  </property>
  <property fmtid="{D5CDD505-2E9C-101B-9397-08002B2CF9AE}" pid="3" name="MediaServiceImageTags">
    <vt:lpwstr/>
  </property>
  <property fmtid="{D5CDD505-2E9C-101B-9397-08002B2CF9AE}" pid="4" name="Order">
    <vt:r8>34684600</vt:r8>
  </property>
</Properties>
</file>